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635" windowHeight="15795"/>
  </bookViews>
  <sheets>
    <sheet name="TCO" sheetId="1" r:id="rId1"/>
  </sheets>
  <externalReferences>
    <externalReference r:id="rId2"/>
  </externalReferences>
  <definedNames>
    <definedName name="_xlnm.Print_Area" localSheetId="0">TCO!$A$1:$M$42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L41" i="1"/>
  <c r="K41" i="1"/>
  <c r="J41" i="1"/>
  <c r="I41" i="1"/>
  <c r="H41" i="1"/>
  <c r="G41" i="1"/>
  <c r="F41" i="1"/>
  <c r="E41" i="1"/>
  <c r="D41" i="1"/>
  <c r="C41" i="1"/>
  <c r="J40" i="1"/>
  <c r="F40" i="1"/>
  <c r="M39" i="1"/>
  <c r="I39" i="1"/>
  <c r="E39" i="1"/>
  <c r="L38" i="1"/>
  <c r="H38" i="1"/>
  <c r="D38" i="1"/>
  <c r="J36" i="1"/>
  <c r="F36" i="1"/>
  <c r="M35" i="1"/>
  <c r="I35" i="1"/>
  <c r="E35" i="1"/>
  <c r="M26" i="1"/>
  <c r="M40" i="1" s="1"/>
  <c r="L26" i="1"/>
  <c r="L40" i="1" s="1"/>
  <c r="K26" i="1"/>
  <c r="K40" i="1" s="1"/>
  <c r="J26" i="1"/>
  <c r="I26" i="1"/>
  <c r="I40" i="1" s="1"/>
  <c r="H26" i="1"/>
  <c r="H40" i="1" s="1"/>
  <c r="G26" i="1"/>
  <c r="G40" i="1" s="1"/>
  <c r="F26" i="1"/>
  <c r="E26" i="1"/>
  <c r="E40" i="1" s="1"/>
  <c r="D26" i="1"/>
  <c r="D40" i="1" s="1"/>
  <c r="M25" i="1"/>
  <c r="L25" i="1"/>
  <c r="K25" i="1"/>
  <c r="J25" i="1"/>
  <c r="I25" i="1"/>
  <c r="H25" i="1"/>
  <c r="G25" i="1"/>
  <c r="F25" i="1"/>
  <c r="C25" i="1" s="1"/>
  <c r="E25" i="1"/>
  <c r="D25" i="1"/>
  <c r="D39" i="1" s="1"/>
  <c r="M24" i="1"/>
  <c r="M38" i="1" s="1"/>
  <c r="L24" i="1"/>
  <c r="K24" i="1"/>
  <c r="K38" i="1" s="1"/>
  <c r="J24" i="1"/>
  <c r="J38" i="1" s="1"/>
  <c r="I24" i="1"/>
  <c r="I38" i="1" s="1"/>
  <c r="H24" i="1"/>
  <c r="G24" i="1"/>
  <c r="G38" i="1" s="1"/>
  <c r="F24" i="1"/>
  <c r="F38" i="1" s="1"/>
  <c r="E24" i="1"/>
  <c r="C24" i="1" s="1"/>
  <c r="D24" i="1"/>
  <c r="M23" i="1"/>
  <c r="L23" i="1"/>
  <c r="L27" i="1" s="1"/>
  <c r="K23" i="1"/>
  <c r="J23" i="1"/>
  <c r="I23" i="1"/>
  <c r="H23" i="1"/>
  <c r="H27" i="1" s="1"/>
  <c r="G23" i="1"/>
  <c r="F23" i="1"/>
  <c r="E23" i="1"/>
  <c r="E37" i="1" s="1"/>
  <c r="D23" i="1"/>
  <c r="D37" i="1" s="1"/>
  <c r="M22" i="1"/>
  <c r="M36" i="1" s="1"/>
  <c r="L22" i="1"/>
  <c r="L36" i="1" s="1"/>
  <c r="K22" i="1"/>
  <c r="K36" i="1" s="1"/>
  <c r="J22" i="1"/>
  <c r="I22" i="1"/>
  <c r="I36" i="1" s="1"/>
  <c r="H22" i="1"/>
  <c r="H36" i="1" s="1"/>
  <c r="G22" i="1"/>
  <c r="G36" i="1" s="1"/>
  <c r="F22" i="1"/>
  <c r="E22" i="1"/>
  <c r="E36" i="1" s="1"/>
  <c r="D22" i="1"/>
  <c r="D36" i="1" s="1"/>
  <c r="M21" i="1"/>
  <c r="M27" i="1" s="1"/>
  <c r="L21" i="1"/>
  <c r="K21" i="1"/>
  <c r="K27" i="1" s="1"/>
  <c r="J21" i="1"/>
  <c r="J27" i="1" s="1"/>
  <c r="I21" i="1"/>
  <c r="I27" i="1" s="1"/>
  <c r="H21" i="1"/>
  <c r="G21" i="1"/>
  <c r="G27" i="1" s="1"/>
  <c r="F21" i="1"/>
  <c r="C21" i="1" s="1"/>
  <c r="E21" i="1"/>
  <c r="E27" i="1" s="1"/>
  <c r="D21" i="1"/>
  <c r="D35" i="1" s="1"/>
  <c r="E14" i="1"/>
  <c r="D14" i="1"/>
  <c r="C13" i="1"/>
  <c r="C12" i="1"/>
  <c r="M11" i="1"/>
  <c r="L11" i="1"/>
  <c r="L39" i="1" s="1"/>
  <c r="K11" i="1"/>
  <c r="K39" i="1" s="1"/>
  <c r="J11" i="1"/>
  <c r="J39" i="1" s="1"/>
  <c r="I11" i="1"/>
  <c r="H11" i="1"/>
  <c r="H39" i="1" s="1"/>
  <c r="G11" i="1"/>
  <c r="G39" i="1" s="1"/>
  <c r="F11" i="1"/>
  <c r="F39" i="1" s="1"/>
  <c r="C10" i="1"/>
  <c r="M9" i="1"/>
  <c r="M37" i="1" s="1"/>
  <c r="L9" i="1"/>
  <c r="L37" i="1" s="1"/>
  <c r="K9" i="1"/>
  <c r="K37" i="1" s="1"/>
  <c r="J9" i="1"/>
  <c r="J37" i="1" s="1"/>
  <c r="I9" i="1"/>
  <c r="I37" i="1" s="1"/>
  <c r="H9" i="1"/>
  <c r="H37" i="1" s="1"/>
  <c r="G9" i="1"/>
  <c r="G37" i="1" s="1"/>
  <c r="F9" i="1"/>
  <c r="C9" i="1" s="1"/>
  <c r="C8" i="1"/>
  <c r="M7" i="1"/>
  <c r="M14" i="1" s="1"/>
  <c r="L7" i="1"/>
  <c r="L14" i="1" s="1"/>
  <c r="K7" i="1"/>
  <c r="K14" i="1" s="1"/>
  <c r="J7" i="1"/>
  <c r="J35" i="1" s="1"/>
  <c r="J42" i="1" s="1"/>
  <c r="I7" i="1"/>
  <c r="I14" i="1" s="1"/>
  <c r="H7" i="1"/>
  <c r="H35" i="1" s="1"/>
  <c r="G7" i="1"/>
  <c r="G35" i="1" s="1"/>
  <c r="F7" i="1"/>
  <c r="F35" i="1" s="1"/>
  <c r="D42" i="1" l="1"/>
  <c r="C39" i="1"/>
  <c r="C38" i="1"/>
  <c r="C36" i="1"/>
  <c r="H42" i="1"/>
  <c r="E42" i="1"/>
  <c r="M42" i="1"/>
  <c r="C40" i="1"/>
  <c r="G42" i="1"/>
  <c r="I42" i="1"/>
  <c r="C22" i="1"/>
  <c r="C27" i="1" s="1"/>
  <c r="C7" i="1"/>
  <c r="C11" i="1"/>
  <c r="F27" i="1"/>
  <c r="K35" i="1"/>
  <c r="K42" i="1" s="1"/>
  <c r="F14" i="1"/>
  <c r="C23" i="1"/>
  <c r="L35" i="1"/>
  <c r="L42" i="1" s="1"/>
  <c r="F37" i="1"/>
  <c r="F42" i="1" s="1"/>
  <c r="C26" i="1"/>
  <c r="H14" i="1"/>
  <c r="E38" i="1"/>
  <c r="G14" i="1"/>
  <c r="J14" i="1"/>
  <c r="D27" i="1"/>
  <c r="C14" i="1" l="1"/>
  <c r="C37" i="1"/>
  <c r="C42" i="1"/>
  <c r="C35" i="1"/>
</calcChain>
</file>

<file path=xl/sharedStrings.xml><?xml version="1.0" encoding="utf-8"?>
<sst xmlns="http://schemas.openxmlformats.org/spreadsheetml/2006/main" count="65" uniqueCount="29">
  <si>
    <t>Celkové náklady na vlastníctvo (TCO)</t>
  </si>
  <si>
    <t>Náklady na budúce riešenie</t>
  </si>
  <si>
    <t>Rok</t>
  </si>
  <si>
    <t>Alternat. 2</t>
  </si>
  <si>
    <t>Spolu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</si>
  <si>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</si>
  <si>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</si>
  <si>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</si>
  <si>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</si>
  <si>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</si>
  <si>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</si>
  <si>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</si>
  <si>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</si>
  <si>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</si>
  <si>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</si>
  <si>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SW produkty - sumár obstaranie</t>
  </si>
  <si>
    <t>SW produkty - sumár prevádzka</t>
  </si>
  <si>
    <t>Aplikácie - sumár obstaranie</t>
  </si>
  <si>
    <t>Aplikácie - sumár prevádzka</t>
  </si>
  <si>
    <t>HW sumár obstaranie</t>
  </si>
  <si>
    <t>HW sumár prevádzka</t>
  </si>
  <si>
    <t>Riadenie projektu</t>
  </si>
  <si>
    <t xml:space="preserve">Spolu </t>
  </si>
  <si>
    <t>Náklady na existujúce riešeni
(pôvodné riešenie pred realizáciou projektu OP II), ktoré bolo nahradené"</t>
  </si>
  <si>
    <t>Alternat. 1</t>
  </si>
  <si>
    <t>Rozdiel v nákladoch medzi existujúcim a navrhovaným riešením</t>
  </si>
  <si>
    <t>Rozdiel</t>
  </si>
  <si>
    <t>HW (aj systémový SW) sumár obstaranie</t>
  </si>
  <si>
    <t>HW (aj systémový SW) sumár prevádzka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</si>
</sst>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7F7F7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71">
    <xf numFmtId="0" fontId="0" fillId="0" borderId="0" xfId="0"/>
    <xf numFmtId="0" fontId="4" fillId="0" borderId="2" xfId="0" applyFont="1" applyBorder="1" applyAlignment="1"/>
    <xf numFmtId="0" fontId="4" fillId="0" borderId="3" xfId="0" applyFont="1" applyBorder="1" applyAlignment="1"/>
    <xf numFmtId="0" fontId="0" fillId="0" borderId="0" xfId="0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5" xfId="0" applyFont="1" applyBorder="1" applyAlignment="1"/>
    <xf numFmtId="0" fontId="3" fillId="0" borderId="6" xfId="0" applyFont="1" applyBorder="1" applyAlignment="1"/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5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3" fontId="2" fillId="2" borderId="12" xfId="1" applyNumberFormat="1" applyBorder="1" applyAlignment="1">
      <alignment horizontal="right"/>
    </xf>
    <xf numFmtId="3" fontId="2" fillId="2" borderId="13" xfId="1" applyNumberFormat="1" applyBorder="1"/>
    <xf numFmtId="3" fontId="2" fillId="2" borderId="14" xfId="1" applyNumberFormat="1" applyBorder="1"/>
    <xf numFmtId="3" fontId="2" fillId="2" borderId="15" xfId="1" applyNumberFormat="1" applyBorder="1"/>
    <xf numFmtId="3" fontId="0" fillId="0" borderId="0" xfId="0" applyNumberFormat="1"/>
    <xf numFmtId="0" fontId="0" fillId="0" borderId="5" xfId="0" applyFont="1" applyBorder="1" applyAlignment="1">
      <alignment horizontal="left"/>
    </xf>
    <xf numFmtId="3" fontId="2" fillId="2" borderId="16" xfId="1" applyNumberFormat="1" applyBorder="1" applyAlignment="1">
      <alignment horizontal="right"/>
    </xf>
    <xf numFmtId="3" fontId="2" fillId="2" borderId="13" xfId="1" applyNumberFormat="1" applyBorder="1" applyProtection="1">
      <protection locked="0"/>
    </xf>
    <xf numFmtId="0" fontId="9" fillId="0" borderId="5" xfId="0" applyFont="1" applyBorder="1"/>
    <xf numFmtId="0" fontId="10" fillId="4" borderId="17" xfId="0" applyFont="1" applyFill="1" applyBorder="1" applyAlignment="1">
      <alignment horizontal="center" vertical="top" wrapText="1"/>
    </xf>
    <xf numFmtId="3" fontId="2" fillId="2" borderId="18" xfId="1" applyNumberFormat="1" applyBorder="1"/>
    <xf numFmtId="3" fontId="2" fillId="2" borderId="19" xfId="1" applyNumberFormat="1" applyBorder="1"/>
    <xf numFmtId="3" fontId="2" fillId="2" borderId="20" xfId="1" applyNumberFormat="1" applyBorder="1"/>
    <xf numFmtId="3" fontId="2" fillId="2" borderId="21" xfId="1" applyNumberFormat="1" applyBorder="1"/>
    <xf numFmtId="3" fontId="2" fillId="2" borderId="17" xfId="1" applyNumberFormat="1" applyBorder="1"/>
    <xf numFmtId="0" fontId="6" fillId="0" borderId="0" xfId="0" applyFont="1" applyAlignment="1">
      <alignment wrapText="1"/>
    </xf>
    <xf numFmtId="0" fontId="3" fillId="0" borderId="10" xfId="0" applyFont="1" applyBorder="1" applyAlignment="1"/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3" fontId="2" fillId="2" borderId="24" xfId="1" applyNumberFormat="1" applyBorder="1" applyAlignment="1">
      <alignment horizontal="right"/>
    </xf>
    <xf numFmtId="3" fontId="2" fillId="2" borderId="25" xfId="1" applyNumberFormat="1" applyBorder="1"/>
    <xf numFmtId="3" fontId="2" fillId="2" borderId="26" xfId="1" applyNumberFormat="1" applyBorder="1"/>
    <xf numFmtId="3" fontId="2" fillId="2" borderId="27" xfId="1" applyNumberFormat="1" applyBorder="1"/>
    <xf numFmtId="0" fontId="10" fillId="4" borderId="18" xfId="0" applyFont="1" applyFill="1" applyBorder="1" applyAlignment="1">
      <alignment horizontal="center" vertical="top" wrapText="1"/>
    </xf>
    <xf numFmtId="0" fontId="9" fillId="0" borderId="0" xfId="0" applyFont="1" applyBorder="1"/>
    <xf numFmtId="0" fontId="10" fillId="0" borderId="0" xfId="0" applyFont="1" applyFill="1" applyBorder="1" applyAlignment="1">
      <alignment horizontal="center" vertical="top" wrapText="1"/>
    </xf>
    <xf numFmtId="3" fontId="2" fillId="0" borderId="0" xfId="1" applyNumberFormat="1" applyFill="1" applyBorder="1"/>
    <xf numFmtId="0" fontId="1" fillId="3" borderId="2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left"/>
    </xf>
    <xf numFmtId="3" fontId="2" fillId="2" borderId="12" xfId="1" applyNumberFormat="1" applyFont="1" applyBorder="1" applyAlignment="1">
      <alignment horizontal="right"/>
    </xf>
    <xf numFmtId="3" fontId="2" fillId="2" borderId="13" xfId="1" applyNumberFormat="1" applyFont="1" applyBorder="1"/>
    <xf numFmtId="3" fontId="2" fillId="2" borderId="14" xfId="1" applyNumberFormat="1" applyFont="1" applyBorder="1"/>
    <xf numFmtId="3" fontId="2" fillId="2" borderId="29" xfId="1" applyNumberFormat="1" applyFont="1" applyBorder="1"/>
    <xf numFmtId="0" fontId="0" fillId="0" borderId="22" xfId="0" applyBorder="1" applyAlignment="1">
      <alignment horizontal="left"/>
    </xf>
    <xf numFmtId="3" fontId="2" fillId="2" borderId="1" xfId="1" applyNumberFormat="1" applyFont="1" applyBorder="1"/>
    <xf numFmtId="3" fontId="2" fillId="2" borderId="15" xfId="1" applyNumberFormat="1" applyFont="1" applyBorder="1"/>
    <xf numFmtId="0" fontId="0" fillId="0" borderId="23" xfId="0" applyBorder="1" applyAlignment="1">
      <alignment horizontal="left"/>
    </xf>
    <xf numFmtId="3" fontId="2" fillId="2" borderId="24" xfId="1" applyNumberFormat="1" applyFont="1" applyBorder="1" applyAlignment="1">
      <alignment horizontal="right"/>
    </xf>
    <xf numFmtId="3" fontId="2" fillId="2" borderId="18" xfId="1" applyNumberFormat="1" applyFont="1" applyBorder="1"/>
    <xf numFmtId="3" fontId="2" fillId="2" borderId="19" xfId="1" applyNumberFormat="1" applyFont="1" applyBorder="1"/>
    <xf numFmtId="3" fontId="2" fillId="2" borderId="20" xfId="1" applyNumberFormat="1" applyFont="1" applyBorder="1"/>
    <xf numFmtId="3" fontId="2" fillId="2" borderId="21" xfId="1" applyNumberFormat="1" applyFont="1" applyBorder="1"/>
    <xf numFmtId="3" fontId="2" fillId="2" borderId="17" xfId="1" applyNumberFormat="1" applyFont="1" applyBorder="1"/>
    <xf numFmtId="164" fontId="0" fillId="0" borderId="0" xfId="0" applyNumberFormat="1"/>
  </cellXfs>
  <cellStyles count="2">
    <cellStyle name="Normálna" xfId="0" builtinId="0"/>
    <cellStyle name="Výpočet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c/AppData/Local/Microsoft/Windows/INetCache/Content.Outlook/RKVIGWPZ/T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Zoznam hárkov"/>
      <sheetName val="Sumarizácia"/>
      <sheetName val="CBA - Agendové IS"/>
      <sheetName val="Analyza citlivosti - AgendovéIS"/>
      <sheetName val="Prínosy - Agendové IS"/>
      <sheetName val="Výdavky - Agendové IS"/>
      <sheetName val="Parametre - Agendové IS"/>
      <sheetName val="TCO"/>
      <sheetName val="TCO Alt. 1 - SW"/>
      <sheetName val="TCO Alt. 1 - HW"/>
      <sheetName val="TCO Alt. 2 - SW"/>
      <sheetName val="TCO Alt. 2 - HW"/>
      <sheetName val="Faktory"/>
      <sheetName val="Incidenty"/>
      <sheetName val="Rozpočet - vývoj Aplikácií"/>
      <sheetName val="Rozpočet - HW a licencie"/>
      <sheetName val="Slepý rozpočet"/>
      <sheetName val="Procesné mapy"/>
      <sheetName val="Procesy - AS IS"/>
      <sheetName val="Procesy - TO BE"/>
      <sheetName val="Meranie prínos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</sheetData>
      <sheetData sheetId="10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</sheetData>
      <sheetData sheetId="11"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</sheetData>
      <sheetData sheetId="12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outlinePr summaryBelow="0" summaryRight="0"/>
  </sheetPr>
  <dimension ref="A1:Q51"/>
  <sheetViews>
    <sheetView tabSelected="1" view="pageBreakPreview" zoomScaleNormal="85" zoomScaleSheetLayoutView="100" workbookViewId="0">
      <selection activeCell="O1" sqref="O1:Q18"/>
    </sheetView>
  </sheetViews>
  <sheetFormatPr defaultColWidth="8.85546875" defaultRowHeight="15" outlineLevelCol="1" x14ac:dyDescent="0.25"/>
  <cols>
    <col min="2" max="2" width="54.140625" customWidth="1"/>
    <col min="3" max="3" width="18.85546875" customWidth="1"/>
    <col min="4" max="13" width="16" customWidth="1" outlineLevel="1"/>
    <col min="15" max="15" width="35.85546875" customWidth="1"/>
    <col min="16" max="16" width="10.5703125" bestFit="1" customWidth="1"/>
    <col min="17" max="17" width="11" customWidth="1"/>
  </cols>
  <sheetData>
    <row r="1" spans="1:17" ht="21" x14ac:dyDescent="0.35">
      <c r="A1" s="1" t="s">
        <v>0</v>
      </c>
      <c r="B1" s="2"/>
      <c r="D1" s="3"/>
      <c r="E1" s="4"/>
      <c r="F1" s="4"/>
      <c r="G1" s="4"/>
      <c r="H1" s="4"/>
      <c r="I1" s="4"/>
      <c r="J1" s="4"/>
      <c r="K1" s="4"/>
      <c r="L1" s="4"/>
      <c r="M1" s="5"/>
    </row>
    <row r="2" spans="1:17" ht="15.75" x14ac:dyDescent="0.25">
      <c r="A2" s="6"/>
      <c r="B2" s="7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7" ht="15.75" x14ac:dyDescent="0.25">
      <c r="A3" s="10" t="s">
        <v>1</v>
      </c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7" x14ac:dyDescent="0.25"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7" ht="15.75" thickBot="1" x14ac:dyDescent="0.3">
      <c r="A5" s="3"/>
      <c r="B5" s="12"/>
      <c r="C5" s="13"/>
      <c r="D5" s="14" t="s">
        <v>2</v>
      </c>
      <c r="E5" s="14"/>
      <c r="F5" s="14"/>
      <c r="G5" s="14"/>
      <c r="H5" s="14"/>
      <c r="I5" s="14"/>
      <c r="J5" s="14"/>
      <c r="K5" s="14"/>
      <c r="L5" s="14"/>
      <c r="M5" s="14"/>
    </row>
    <row r="6" spans="1:17" x14ac:dyDescent="0.25">
      <c r="A6" s="15"/>
      <c r="B6" s="16" t="s">
        <v>3</v>
      </c>
      <c r="C6" s="17" t="s">
        <v>4</v>
      </c>
      <c r="D6" s="18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20" t="s">
        <v>14</v>
      </c>
      <c r="P6" s="21"/>
      <c r="Q6" s="21"/>
    </row>
    <row r="7" spans="1:17" x14ac:dyDescent="0.25">
      <c r="A7" s="22"/>
      <c r="B7" s="23" t="s">
        <v>15</v>
      </c>
      <c r="C7" s="24">
        <f t="shared" ref="C7:C13" si="0">SUM(D7:M7)</f>
        <v>708000</v>
      </c>
      <c r="D7" s="25">
        <v>708000</v>
      </c>
      <c r="E7" s="26">
        <v>0</v>
      </c>
      <c r="F7" s="26">
        <f>'[1]TCO Alt. 2 - SW'!$E7+'[1]TCO Alt. 2 - SW'!$E17</f>
        <v>0</v>
      </c>
      <c r="G7" s="26">
        <f>'[1]TCO Alt. 2 - SW'!$E8+'[1]TCO Alt. 2 - SW'!$E18</f>
        <v>0</v>
      </c>
      <c r="H7" s="26">
        <f>'[1]TCO Alt. 2 - SW'!$E9+'[1]TCO Alt. 2 - SW'!$E19</f>
        <v>0</v>
      </c>
      <c r="I7" s="26">
        <f>'[1]TCO Alt. 2 - SW'!$E10+'[1]TCO Alt. 2 - SW'!$E20</f>
        <v>0</v>
      </c>
      <c r="J7" s="26">
        <f>'[1]TCO Alt. 2 - SW'!$E11+'[1]TCO Alt. 2 - SW'!$E21</f>
        <v>0</v>
      </c>
      <c r="K7" s="26">
        <f>'[1]TCO Alt. 2 - SW'!$E12+'[1]TCO Alt. 2 - SW'!$E22</f>
        <v>0</v>
      </c>
      <c r="L7" s="26">
        <f>'[1]TCO Alt. 2 - SW'!$E13+'[1]TCO Alt. 2 - SW'!$E23</f>
        <v>0</v>
      </c>
      <c r="M7" s="27">
        <f>'[1]TCO Alt. 2 - SW'!$E14+'[1]TCO Alt. 2 - SW'!$E24</f>
        <v>0</v>
      </c>
      <c r="P7" s="28"/>
      <c r="Q7" s="28"/>
    </row>
    <row r="8" spans="1:17" x14ac:dyDescent="0.25">
      <c r="A8" s="22"/>
      <c r="B8" s="23" t="s">
        <v>16</v>
      </c>
      <c r="C8" s="24">
        <f t="shared" si="0"/>
        <v>933600</v>
      </c>
      <c r="D8" s="25">
        <v>933600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7">
        <v>0</v>
      </c>
      <c r="P8" s="28"/>
      <c r="Q8" s="28"/>
    </row>
    <row r="9" spans="1:17" x14ac:dyDescent="0.25">
      <c r="A9" s="22"/>
      <c r="B9" s="23" t="s">
        <v>17</v>
      </c>
      <c r="C9" s="24">
        <f t="shared" si="0"/>
        <v>0</v>
      </c>
      <c r="D9" s="25">
        <v>0</v>
      </c>
      <c r="E9" s="26">
        <v>0</v>
      </c>
      <c r="F9" s="26">
        <f>'[1]TCO Alt. 2 - SW'!$E28+'[1]TCO Alt. 2 - SW'!$E38+'[1]TCO Alt. 2 - SW'!$E48</f>
        <v>0</v>
      </c>
      <c r="G9" s="26">
        <f>'[1]TCO Alt. 2 - SW'!$E29+'[1]TCO Alt. 2 - SW'!$E39+'[1]TCO Alt. 2 - SW'!$E49</f>
        <v>0</v>
      </c>
      <c r="H9" s="26">
        <f>'[1]TCO Alt. 2 - SW'!$E30+'[1]TCO Alt. 2 - SW'!$E40+'[1]TCO Alt. 2 - SW'!$E50</f>
        <v>0</v>
      </c>
      <c r="I9" s="26">
        <f>'[1]TCO Alt. 2 - SW'!$E31+'[1]TCO Alt. 2 - SW'!$E41+'[1]TCO Alt. 2 - SW'!$E51</f>
        <v>0</v>
      </c>
      <c r="J9" s="26">
        <f>'[1]TCO Alt. 2 - SW'!$E32+'[1]TCO Alt. 2 - SW'!$E42+'[1]TCO Alt. 2 - SW'!$E52</f>
        <v>0</v>
      </c>
      <c r="K9" s="26">
        <f>'[1]TCO Alt. 2 - SW'!$E33+'[1]TCO Alt. 2 - SW'!$E43+'[1]TCO Alt. 2 - SW'!$E53</f>
        <v>0</v>
      </c>
      <c r="L9" s="26">
        <f>'[1]TCO Alt. 2 - SW'!$E34+'[1]TCO Alt. 2 - SW'!$E44+'[1]TCO Alt. 2 - SW'!$E54</f>
        <v>0</v>
      </c>
      <c r="M9" s="27">
        <f>'[1]TCO Alt. 2 - SW'!$E35+'[1]TCO Alt. 2 - SW'!$E45+'[1]TCO Alt. 2 - SW'!$E55</f>
        <v>0</v>
      </c>
      <c r="P9" s="28"/>
      <c r="Q9" s="28"/>
    </row>
    <row r="10" spans="1:17" x14ac:dyDescent="0.25">
      <c r="A10" s="22"/>
      <c r="B10" s="23" t="s">
        <v>18</v>
      </c>
      <c r="C10" s="24">
        <f t="shared" si="0"/>
        <v>1440000</v>
      </c>
      <c r="D10" s="25">
        <v>180000</v>
      </c>
      <c r="E10" s="25">
        <v>140000</v>
      </c>
      <c r="F10" s="25">
        <v>140000</v>
      </c>
      <c r="G10" s="25">
        <v>140000</v>
      </c>
      <c r="H10" s="25">
        <v>140000</v>
      </c>
      <c r="I10" s="25">
        <v>140000</v>
      </c>
      <c r="J10" s="25">
        <v>140000</v>
      </c>
      <c r="K10" s="25">
        <v>140000</v>
      </c>
      <c r="L10" s="25">
        <v>140000</v>
      </c>
      <c r="M10" s="25">
        <v>140000</v>
      </c>
      <c r="P10" s="28"/>
      <c r="Q10" s="28"/>
    </row>
    <row r="11" spans="1:17" x14ac:dyDescent="0.25">
      <c r="A11" s="22"/>
      <c r="B11" s="23" t="s">
        <v>19</v>
      </c>
      <c r="C11" s="24">
        <f t="shared" si="0"/>
        <v>300000</v>
      </c>
      <c r="D11" s="25">
        <v>300000</v>
      </c>
      <c r="E11" s="26">
        <v>0</v>
      </c>
      <c r="F11" s="26">
        <f>'[1]TCO Alt. 2 - HW'!$E6+'[1]TCO Alt. 2 - HW'!$E16+'[1]TCO Alt. 2 - HW'!$E26</f>
        <v>0</v>
      </c>
      <c r="G11" s="26">
        <f>'[1]TCO Alt. 2 - HW'!$E7+'[1]TCO Alt. 2 - HW'!$E17+'[1]TCO Alt. 2 - HW'!$E27</f>
        <v>0</v>
      </c>
      <c r="H11" s="26">
        <f>'[1]TCO Alt. 2 - HW'!$E8+'[1]TCO Alt. 2 - HW'!$E18+'[1]TCO Alt. 2 - HW'!$E28</f>
        <v>0</v>
      </c>
      <c r="I11" s="26">
        <f>'[1]TCO Alt. 2 - HW'!$E9+'[1]TCO Alt. 2 - HW'!$E19+'[1]TCO Alt. 2 - HW'!$E29</f>
        <v>0</v>
      </c>
      <c r="J11" s="26">
        <f>'[1]TCO Alt. 2 - HW'!$E10+'[1]TCO Alt. 2 - HW'!$E20+'[1]TCO Alt. 2 - HW'!$E30</f>
        <v>0</v>
      </c>
      <c r="K11" s="26">
        <f>'[1]TCO Alt. 2 - HW'!$E11+'[1]TCO Alt. 2 - HW'!$E21+'[1]TCO Alt. 2 - HW'!$E31</f>
        <v>0</v>
      </c>
      <c r="L11" s="26">
        <f>'[1]TCO Alt. 2 - HW'!$E12+'[1]TCO Alt. 2 - HW'!$E22+'[1]TCO Alt. 2 - HW'!$E32</f>
        <v>0</v>
      </c>
      <c r="M11" s="27">
        <f>'[1]TCO Alt. 2 - HW'!$E13+'[1]TCO Alt. 2 - HW'!$E23+'[1]TCO Alt. 2 - HW'!$E33</f>
        <v>0</v>
      </c>
      <c r="P11" s="28"/>
      <c r="Q11" s="28"/>
    </row>
    <row r="12" spans="1:17" x14ac:dyDescent="0.25">
      <c r="A12" s="22"/>
      <c r="B12" s="23" t="s">
        <v>20</v>
      </c>
      <c r="C12" s="24">
        <f t="shared" si="0"/>
        <v>144000</v>
      </c>
      <c r="D12" s="25">
        <v>40000</v>
      </c>
      <c r="E12" s="26">
        <v>24000</v>
      </c>
      <c r="F12" s="26">
        <v>10000</v>
      </c>
      <c r="G12" s="26">
        <v>10000</v>
      </c>
      <c r="H12" s="26">
        <v>10000</v>
      </c>
      <c r="I12" s="26">
        <v>10000</v>
      </c>
      <c r="J12" s="26">
        <v>10000</v>
      </c>
      <c r="K12" s="26">
        <v>10000</v>
      </c>
      <c r="L12" s="26">
        <v>10000</v>
      </c>
      <c r="M12" s="26">
        <v>10000</v>
      </c>
      <c r="P12" s="28"/>
      <c r="Q12" s="28"/>
    </row>
    <row r="13" spans="1:17" ht="15.75" thickBot="1" x14ac:dyDescent="0.3">
      <c r="A13" s="22"/>
      <c r="B13" s="29" t="s">
        <v>21</v>
      </c>
      <c r="C13" s="30">
        <f t="shared" si="0"/>
        <v>72000</v>
      </c>
      <c r="D13" s="31">
        <v>7200</v>
      </c>
      <c r="E13" s="31">
        <v>7200</v>
      </c>
      <c r="F13" s="31">
        <v>7200</v>
      </c>
      <c r="G13" s="31">
        <v>7200</v>
      </c>
      <c r="H13" s="31">
        <v>7200</v>
      </c>
      <c r="I13" s="31">
        <v>7200</v>
      </c>
      <c r="J13" s="31">
        <v>7200</v>
      </c>
      <c r="K13" s="31">
        <v>7200</v>
      </c>
      <c r="L13" s="31">
        <v>7200</v>
      </c>
      <c r="M13" s="31">
        <v>7200</v>
      </c>
      <c r="P13" s="28"/>
      <c r="Q13" s="28"/>
    </row>
    <row r="14" spans="1:17" ht="15.75" thickBot="1" x14ac:dyDescent="0.3">
      <c r="A14" s="32"/>
      <c r="B14" s="33" t="s">
        <v>22</v>
      </c>
      <c r="C14" s="34">
        <f>SUM(C7:C13)</f>
        <v>3597600</v>
      </c>
      <c r="D14" s="35">
        <f>SUM(D7:D13)</f>
        <v>2168800</v>
      </c>
      <c r="E14" s="36">
        <f>SUM(E7:E13)</f>
        <v>171200</v>
      </c>
      <c r="F14" s="36">
        <f t="shared" ref="F14:M14" si="1">SUM(F7:F12)</f>
        <v>150000</v>
      </c>
      <c r="G14" s="36">
        <f t="shared" si="1"/>
        <v>150000</v>
      </c>
      <c r="H14" s="36">
        <f t="shared" si="1"/>
        <v>150000</v>
      </c>
      <c r="I14" s="36">
        <f t="shared" si="1"/>
        <v>150000</v>
      </c>
      <c r="J14" s="36">
        <f t="shared" si="1"/>
        <v>150000</v>
      </c>
      <c r="K14" s="36">
        <f t="shared" si="1"/>
        <v>150000</v>
      </c>
      <c r="L14" s="37">
        <f t="shared" si="1"/>
        <v>150000</v>
      </c>
      <c r="M14" s="38">
        <f t="shared" si="1"/>
        <v>150000</v>
      </c>
      <c r="P14" s="28"/>
      <c r="Q14" s="28"/>
    </row>
    <row r="15" spans="1:17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7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32.25" customHeight="1" x14ac:dyDescent="0.25">
      <c r="A17" s="10" t="s">
        <v>23</v>
      </c>
      <c r="B17" s="10"/>
      <c r="C17" s="10"/>
      <c r="D17" s="39"/>
      <c r="E17" s="8"/>
      <c r="F17" s="8"/>
      <c r="G17" s="8"/>
      <c r="H17" s="8"/>
      <c r="I17" s="8"/>
      <c r="J17" s="8"/>
      <c r="K17" s="8"/>
      <c r="L17" s="8"/>
      <c r="M17" s="9"/>
    </row>
    <row r="18" spans="1:13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.75" thickBot="1" x14ac:dyDescent="0.3">
      <c r="A19" s="3"/>
      <c r="B19" s="12"/>
      <c r="C19" s="13"/>
      <c r="D19" s="14" t="s">
        <v>2</v>
      </c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7.100000000000001" customHeight="1" x14ac:dyDescent="0.25">
      <c r="A20" s="15"/>
      <c r="B20" s="40" t="s">
        <v>24</v>
      </c>
      <c r="C20" s="17" t="s">
        <v>4</v>
      </c>
      <c r="D20" s="18" t="s">
        <v>5</v>
      </c>
      <c r="E20" s="19" t="s">
        <v>6</v>
      </c>
      <c r="F20" s="19" t="s">
        <v>7</v>
      </c>
      <c r="G20" s="19" t="s">
        <v>8</v>
      </c>
      <c r="H20" s="19" t="s">
        <v>9</v>
      </c>
      <c r="I20" s="19" t="s">
        <v>10</v>
      </c>
      <c r="J20" s="19" t="s">
        <v>11</v>
      </c>
      <c r="K20" s="19" t="s">
        <v>12</v>
      </c>
      <c r="L20" s="19" t="s">
        <v>13</v>
      </c>
      <c r="M20" s="20" t="s">
        <v>14</v>
      </c>
    </row>
    <row r="21" spans="1:13" ht="15" customHeight="1" x14ac:dyDescent="0.25">
      <c r="A21" s="22"/>
      <c r="B21" s="41" t="s">
        <v>15</v>
      </c>
      <c r="C21" s="24">
        <f t="shared" ref="C21:C26" si="2">SUM(D21:M21)</f>
        <v>0</v>
      </c>
      <c r="D21" s="25">
        <f>'[1]TCO Alt. 1 - SW'!E5+'[1]TCO Alt. 1 - SW'!E15</f>
        <v>0</v>
      </c>
      <c r="E21" s="26">
        <f>'[1]TCO Alt. 1 - SW'!E6+'[1]TCO Alt. 1 - SW'!E16</f>
        <v>0</v>
      </c>
      <c r="F21" s="26">
        <f>'[1]TCO Alt. 1 - SW'!E7+'[1]TCO Alt. 1 - SW'!E17</f>
        <v>0</v>
      </c>
      <c r="G21" s="26">
        <f>'[1]TCO Alt. 1 - SW'!E8+'[1]TCO Alt. 1 - SW'!E18</f>
        <v>0</v>
      </c>
      <c r="H21" s="26">
        <f>'[1]TCO Alt. 1 - SW'!E9+'[1]TCO Alt. 1 - SW'!E19</f>
        <v>0</v>
      </c>
      <c r="I21" s="26">
        <f>'[1]TCO Alt. 1 - SW'!E10+'[1]TCO Alt. 1 - SW'!E20</f>
        <v>0</v>
      </c>
      <c r="J21" s="26">
        <f>'[1]TCO Alt. 1 - SW'!E11+'[1]TCO Alt. 1 - SW'!E21</f>
        <v>0</v>
      </c>
      <c r="K21" s="26">
        <f>'[1]TCO Alt. 1 - SW'!E12+'[1]TCO Alt. 1 - SW'!E22</f>
        <v>0</v>
      </c>
      <c r="L21" s="26">
        <f>'[1]TCO Alt. 1 - SW'!E13+'[1]TCO Alt. 1 - SW'!E23</f>
        <v>0</v>
      </c>
      <c r="M21" s="27">
        <f>'[1]TCO Alt. 1 - SW'!E14+'[1]TCO Alt. 1 - SW'!E24</f>
        <v>0</v>
      </c>
    </row>
    <row r="22" spans="1:13" ht="17.45" customHeight="1" x14ac:dyDescent="0.25">
      <c r="A22" s="22"/>
      <c r="B22" s="41" t="s">
        <v>16</v>
      </c>
      <c r="C22" s="24">
        <f t="shared" si="2"/>
        <v>0</v>
      </c>
      <c r="D22" s="25">
        <f>'[1]TCO Alt. 1 - SW'!E58+'[1]TCO Alt. 1 - SW'!E68</f>
        <v>0</v>
      </c>
      <c r="E22" s="26">
        <f>'[1]TCO Alt. 1 - SW'!E59+'[1]TCO Alt. 1 - SW'!E69</f>
        <v>0</v>
      </c>
      <c r="F22" s="26">
        <f>'[1]TCO Alt. 1 - SW'!E60+'[1]TCO Alt. 1 - SW'!E70</f>
        <v>0</v>
      </c>
      <c r="G22" s="26">
        <f>'[1]TCO Alt. 1 - SW'!E61+'[1]TCO Alt. 1 - SW'!E71</f>
        <v>0</v>
      </c>
      <c r="H22" s="26">
        <f>'[1]TCO Alt. 1 - SW'!E62+'[1]TCO Alt. 1 - SW'!E72</f>
        <v>0</v>
      </c>
      <c r="I22" s="26">
        <f>'[1]TCO Alt. 1 - SW'!E63+'[1]TCO Alt. 1 - SW'!E73</f>
        <v>0</v>
      </c>
      <c r="J22" s="26">
        <f>'[1]TCO Alt. 1 - SW'!E64+'[1]TCO Alt. 1 - SW'!E74</f>
        <v>0</v>
      </c>
      <c r="K22" s="26">
        <f>'[1]TCO Alt. 1 - SW'!E65+'[1]TCO Alt. 1 - SW'!E75</f>
        <v>0</v>
      </c>
      <c r="L22" s="26">
        <f>'[1]TCO Alt. 1 - SW'!E66+'[1]TCO Alt. 1 - SW'!E76</f>
        <v>0</v>
      </c>
      <c r="M22" s="27">
        <f>'[1]TCO Alt. 1 - SW'!E67+'[1]TCO Alt. 1 - SW'!E77</f>
        <v>0</v>
      </c>
    </row>
    <row r="23" spans="1:13" x14ac:dyDescent="0.25">
      <c r="A23" s="22"/>
      <c r="B23" s="41" t="s">
        <v>17</v>
      </c>
      <c r="C23" s="24">
        <f t="shared" si="2"/>
        <v>0</v>
      </c>
      <c r="D23" s="25">
        <f>'[1]TCO Alt. 1 - SW'!E26+'[1]TCO Alt. 1 - SW'!E36+'[1]TCO Alt. 1 - SW'!E46</f>
        <v>0</v>
      </c>
      <c r="E23" s="26">
        <f>'[1]TCO Alt. 1 - SW'!E27+'[1]TCO Alt. 1 - SW'!E37+'[1]TCO Alt. 1 - SW'!E47</f>
        <v>0</v>
      </c>
      <c r="F23" s="26">
        <f>'[1]TCO Alt. 1 - SW'!E28+'[1]TCO Alt. 1 - SW'!E38+'[1]TCO Alt. 1 - SW'!E48</f>
        <v>0</v>
      </c>
      <c r="G23" s="26">
        <f>'[1]TCO Alt. 1 - SW'!E29+'[1]TCO Alt. 1 - SW'!E39+'[1]TCO Alt. 1 - SW'!E49</f>
        <v>0</v>
      </c>
      <c r="H23" s="26">
        <f>'[1]TCO Alt. 1 - SW'!E30+'[1]TCO Alt. 1 - SW'!E40+'[1]TCO Alt. 1 - SW'!E50</f>
        <v>0</v>
      </c>
      <c r="I23" s="26">
        <f>'[1]TCO Alt. 1 - SW'!E31+'[1]TCO Alt. 1 - SW'!E41+'[1]TCO Alt. 1 - SW'!E51</f>
        <v>0</v>
      </c>
      <c r="J23" s="26">
        <f>'[1]TCO Alt. 1 - SW'!E32+'[1]TCO Alt. 1 - SW'!E42+'[1]TCO Alt. 1 - SW'!E52</f>
        <v>0</v>
      </c>
      <c r="K23" s="26">
        <f>'[1]TCO Alt. 1 - SW'!E33+'[1]TCO Alt. 1 - SW'!E43+'[1]TCO Alt. 1 - SW'!E53</f>
        <v>0</v>
      </c>
      <c r="L23" s="26">
        <f>'[1]TCO Alt. 1 - SW'!E34+'[1]TCO Alt. 1 - SW'!E44+'[1]TCO Alt. 1 - SW'!E54</f>
        <v>0</v>
      </c>
      <c r="M23" s="27">
        <f>'[1]TCO Alt. 1 - SW'!E35+'[1]TCO Alt. 1 - SW'!E45+'[1]TCO Alt. 1 - SW'!E55</f>
        <v>0</v>
      </c>
    </row>
    <row r="24" spans="1:13" x14ac:dyDescent="0.25">
      <c r="A24" s="22"/>
      <c r="B24" s="41" t="s">
        <v>18</v>
      </c>
      <c r="C24" s="24">
        <f t="shared" si="2"/>
        <v>0</v>
      </c>
      <c r="D24" s="25">
        <f>'[1]TCO Alt. 1 - SW'!E79+'[1]TCO Alt. 1 - SW'!E89+'[1]TCO Alt. 1 - SW'!E99+'[1]TCO Alt. 1 - SW'!E109+'[1]TCO Alt. 1 - SW'!E119</f>
        <v>0</v>
      </c>
      <c r="E24" s="26">
        <f>'[1]TCO Alt. 1 - SW'!E80+'[1]TCO Alt. 1 - SW'!E90+'[1]TCO Alt. 1 - SW'!E100+'[1]TCO Alt. 1 - SW'!E110+'[1]TCO Alt. 1 - SW'!E120</f>
        <v>0</v>
      </c>
      <c r="F24" s="26">
        <f>'[1]TCO Alt. 1 - SW'!E81+'[1]TCO Alt. 1 - SW'!E91+'[1]TCO Alt. 1 - SW'!E101+'[1]TCO Alt. 1 - SW'!E111+'[1]TCO Alt. 1 - SW'!E121</f>
        <v>0</v>
      </c>
      <c r="G24" s="26">
        <f>'[1]TCO Alt. 1 - SW'!E82+'[1]TCO Alt. 1 - SW'!E92+'[1]TCO Alt. 1 - SW'!E102+'[1]TCO Alt. 1 - SW'!E112+'[1]TCO Alt. 1 - SW'!E122</f>
        <v>0</v>
      </c>
      <c r="H24" s="26">
        <f>'[1]TCO Alt. 1 - SW'!E83+'[1]TCO Alt. 1 - SW'!E93+'[1]TCO Alt. 1 - SW'!E103+'[1]TCO Alt. 1 - SW'!E113+'[1]TCO Alt. 1 - SW'!E123</f>
        <v>0</v>
      </c>
      <c r="I24" s="26">
        <f>'[1]TCO Alt. 1 - SW'!E84+'[1]TCO Alt. 1 - SW'!E94+'[1]TCO Alt. 1 - SW'!E104+'[1]TCO Alt. 1 - SW'!E114+'[1]TCO Alt. 1 - SW'!E124</f>
        <v>0</v>
      </c>
      <c r="J24" s="26">
        <f>'[1]TCO Alt. 1 - SW'!E85+'[1]TCO Alt. 1 - SW'!E95+'[1]TCO Alt. 1 - SW'!E105+'[1]TCO Alt. 1 - SW'!E115+'[1]TCO Alt. 1 - SW'!E125</f>
        <v>0</v>
      </c>
      <c r="K24" s="26">
        <f>'[1]TCO Alt. 1 - SW'!E86+'[1]TCO Alt. 1 - SW'!E96+'[1]TCO Alt. 1 - SW'!E106+'[1]TCO Alt. 1 - SW'!E116+'[1]TCO Alt. 1 - SW'!E126</f>
        <v>0</v>
      </c>
      <c r="L24" s="26">
        <f>'[1]TCO Alt. 1 - SW'!E87+'[1]TCO Alt. 1 - SW'!E97+'[1]TCO Alt. 1 - SW'!E107+'[1]TCO Alt. 1 - SW'!E117+'[1]TCO Alt. 1 - SW'!E127</f>
        <v>0</v>
      </c>
      <c r="M24" s="27">
        <f>'[1]TCO Alt. 1 - SW'!E88+'[1]TCO Alt. 1 - SW'!E98+'[1]TCO Alt. 1 - SW'!E108+'[1]TCO Alt. 1 - SW'!E118+'[1]TCO Alt. 1 - SW'!E128</f>
        <v>0</v>
      </c>
    </row>
    <row r="25" spans="1:13" x14ac:dyDescent="0.25">
      <c r="A25" s="22"/>
      <c r="B25" s="41" t="s">
        <v>19</v>
      </c>
      <c r="C25" s="24">
        <f t="shared" si="2"/>
        <v>0</v>
      </c>
      <c r="D25" s="25">
        <f>'[1]TCO Alt. 1 - HW'!E4+'[1]TCO Alt. 1 - HW'!E14+'[1]TCO Alt. 1 - HW'!E24</f>
        <v>0</v>
      </c>
      <c r="E25" s="26">
        <f>'[1]TCO Alt. 1 - HW'!E5+'[1]TCO Alt. 1 - HW'!E15+'[1]TCO Alt. 1 - HW'!E25</f>
        <v>0</v>
      </c>
      <c r="F25" s="26">
        <f>'[1]TCO Alt. 1 - HW'!E6+'[1]TCO Alt. 1 - HW'!E16+'[1]TCO Alt. 1 - HW'!E26</f>
        <v>0</v>
      </c>
      <c r="G25" s="26">
        <f>'[1]TCO Alt. 1 - HW'!E7+'[1]TCO Alt. 1 - HW'!E17+'[1]TCO Alt. 1 - HW'!E27</f>
        <v>0</v>
      </c>
      <c r="H25" s="26">
        <f>'[1]TCO Alt. 1 - HW'!E8+'[1]TCO Alt. 1 - HW'!E18+'[1]TCO Alt. 1 - HW'!E28</f>
        <v>0</v>
      </c>
      <c r="I25" s="26">
        <f>'[1]TCO Alt. 1 - HW'!E9+'[1]TCO Alt. 1 - HW'!E19+'[1]TCO Alt. 1 - HW'!E29</f>
        <v>0</v>
      </c>
      <c r="J25" s="26">
        <f>'[1]TCO Alt. 1 - HW'!E10+'[1]TCO Alt. 1 - HW'!E20+'[1]TCO Alt. 1 - HW'!E30</f>
        <v>0</v>
      </c>
      <c r="K25" s="26">
        <f>'[1]TCO Alt. 1 - HW'!E11+'[1]TCO Alt. 1 - HW'!E21+'[1]TCO Alt. 1 - HW'!E31</f>
        <v>0</v>
      </c>
      <c r="L25" s="26">
        <f>'[1]TCO Alt. 1 - HW'!E12+'[1]TCO Alt. 1 - HW'!E22+'[1]TCO Alt. 1 - HW'!E32</f>
        <v>0</v>
      </c>
      <c r="M25" s="27">
        <f>'[1]TCO Alt. 1 - HW'!E13+'[1]TCO Alt. 1 - HW'!E23+'[1]TCO Alt. 1 - HW'!E33</f>
        <v>0</v>
      </c>
    </row>
    <row r="26" spans="1:13" ht="15.75" thickBot="1" x14ac:dyDescent="0.3">
      <c r="A26" s="22"/>
      <c r="B26" s="42" t="s">
        <v>20</v>
      </c>
      <c r="C26" s="43">
        <f t="shared" si="2"/>
        <v>0</v>
      </c>
      <c r="D26" s="44">
        <f>'[1]TCO Alt. 1 - HW'!E35+'[1]TCO Alt. 1 - HW'!E45+'[1]TCO Alt. 1 - HW'!E55+'[1]TCO Alt. 1 - HW'!E65+'[1]TCO Alt. 1 - HW'!E75</f>
        <v>0</v>
      </c>
      <c r="E26" s="45">
        <f>'[1]TCO Alt. 1 - HW'!E36+'[1]TCO Alt. 1 - HW'!E46+'[1]TCO Alt. 1 - HW'!E56+'[1]TCO Alt. 1 - HW'!E66+'[1]TCO Alt. 1 - HW'!E76</f>
        <v>0</v>
      </c>
      <c r="F26" s="45">
        <f>'[1]TCO Alt. 1 - HW'!E37+'[1]TCO Alt. 1 - HW'!E47+'[1]TCO Alt. 1 - HW'!E57+'[1]TCO Alt. 1 - HW'!E67+'[1]TCO Alt. 1 - HW'!E77</f>
        <v>0</v>
      </c>
      <c r="G26" s="45">
        <f>'[1]TCO Alt. 1 - HW'!E38+'[1]TCO Alt. 1 - HW'!E48+'[1]TCO Alt. 1 - HW'!E58+'[1]TCO Alt. 1 - HW'!E68+'[1]TCO Alt. 1 - HW'!E78</f>
        <v>0</v>
      </c>
      <c r="H26" s="45">
        <f>'[1]TCO Alt. 1 - HW'!E39+'[1]TCO Alt. 1 - HW'!E49+'[1]TCO Alt. 1 - HW'!E59+'[1]TCO Alt. 1 - HW'!E69+'[1]TCO Alt. 1 - HW'!E79</f>
        <v>0</v>
      </c>
      <c r="I26" s="45">
        <f>'[1]TCO Alt. 1 - HW'!E40+'[1]TCO Alt. 1 - HW'!E50+'[1]TCO Alt. 1 - HW'!E60+'[1]TCO Alt. 1 - HW'!E70+'[1]TCO Alt. 1 - HW'!E80</f>
        <v>0</v>
      </c>
      <c r="J26" s="45">
        <f>'[1]TCO Alt. 1 - HW'!E41+'[1]TCO Alt. 1 - HW'!E51+'[1]TCO Alt. 1 - HW'!E61+'[1]TCO Alt. 1 - HW'!E71+'[1]TCO Alt. 1 - HW'!E81</f>
        <v>0</v>
      </c>
      <c r="K26" s="45">
        <f>'[1]TCO Alt. 1 - HW'!E42+'[1]TCO Alt. 1 - HW'!E52+'[1]TCO Alt. 1 - HW'!E62+'[1]TCO Alt. 1 - HW'!E72+'[1]TCO Alt. 1 - HW'!E82</f>
        <v>0</v>
      </c>
      <c r="L26" s="45">
        <f>'[1]TCO Alt. 1 - HW'!E43+'[1]TCO Alt. 1 - HW'!E53+'[1]TCO Alt. 1 - HW'!E63+'[1]TCO Alt. 1 - HW'!E73+'[1]TCO Alt. 1 - HW'!E83</f>
        <v>0</v>
      </c>
      <c r="M26" s="46">
        <f>'[1]TCO Alt. 1 - HW'!E44+'[1]TCO Alt. 1 - HW'!E54+'[1]TCO Alt. 1 - HW'!E64+'[1]TCO Alt. 1 - HW'!E74+'[1]TCO Alt. 1 - HW'!E84</f>
        <v>0</v>
      </c>
    </row>
    <row r="27" spans="1:13" ht="15.75" thickBot="1" x14ac:dyDescent="0.3">
      <c r="A27" s="32"/>
      <c r="B27" s="47" t="s">
        <v>22</v>
      </c>
      <c r="C27" s="34">
        <f>SUM(C21:C26)</f>
        <v>0</v>
      </c>
      <c r="D27" s="35">
        <f>SUM(D21:D26)</f>
        <v>0</v>
      </c>
      <c r="E27" s="36">
        <f t="shared" ref="E27:M27" si="3">SUM(E21:E26)</f>
        <v>0</v>
      </c>
      <c r="F27" s="36">
        <f t="shared" si="3"/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  <c r="K27" s="36">
        <f t="shared" si="3"/>
        <v>0</v>
      </c>
      <c r="L27" s="37">
        <f t="shared" si="3"/>
        <v>0</v>
      </c>
      <c r="M27" s="38">
        <f t="shared" si="3"/>
        <v>0</v>
      </c>
    </row>
    <row r="28" spans="1:13" x14ac:dyDescent="0.25">
      <c r="A28" s="48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31" spans="1:13" ht="15.75" customHeight="1" x14ac:dyDescent="0.25">
      <c r="A31" s="10" t="s">
        <v>25</v>
      </c>
      <c r="B31" s="10"/>
      <c r="C31" s="10"/>
    </row>
    <row r="33" spans="1:13" ht="15.75" thickBot="1" x14ac:dyDescent="0.3"/>
    <row r="34" spans="1:13" x14ac:dyDescent="0.25">
      <c r="A34" s="15"/>
      <c r="B34" s="40" t="s">
        <v>26</v>
      </c>
      <c r="C34" s="51" t="s">
        <v>4</v>
      </c>
      <c r="D34" s="52" t="s">
        <v>5</v>
      </c>
      <c r="E34" s="53" t="s">
        <v>6</v>
      </c>
      <c r="F34" s="53" t="s">
        <v>7</v>
      </c>
      <c r="G34" s="53" t="s">
        <v>8</v>
      </c>
      <c r="H34" s="53" t="s">
        <v>9</v>
      </c>
      <c r="I34" s="53" t="s">
        <v>10</v>
      </c>
      <c r="J34" s="53" t="s">
        <v>11</v>
      </c>
      <c r="K34" s="53" t="s">
        <v>12</v>
      </c>
      <c r="L34" s="53" t="s">
        <v>13</v>
      </c>
      <c r="M34" s="54" t="s">
        <v>14</v>
      </c>
    </row>
    <row r="35" spans="1:13" x14ac:dyDescent="0.25">
      <c r="A35" s="22"/>
      <c r="B35" s="55" t="s">
        <v>15</v>
      </c>
      <c r="C35" s="56">
        <f>SUM(D35:M35)</f>
        <v>708000</v>
      </c>
      <c r="D35" s="57">
        <f t="shared" ref="D35:M40" si="4">D7-D21</f>
        <v>708000</v>
      </c>
      <c r="E35" s="58">
        <f t="shared" si="4"/>
        <v>0</v>
      </c>
      <c r="F35" s="58">
        <f t="shared" si="4"/>
        <v>0</v>
      </c>
      <c r="G35" s="58">
        <f t="shared" si="4"/>
        <v>0</v>
      </c>
      <c r="H35" s="58">
        <f t="shared" si="4"/>
        <v>0</v>
      </c>
      <c r="I35" s="58">
        <f t="shared" si="4"/>
        <v>0</v>
      </c>
      <c r="J35" s="58">
        <f t="shared" si="4"/>
        <v>0</v>
      </c>
      <c r="K35" s="58">
        <f t="shared" si="4"/>
        <v>0</v>
      </c>
      <c r="L35" s="58">
        <f t="shared" si="4"/>
        <v>0</v>
      </c>
      <c r="M35" s="59">
        <f t="shared" si="4"/>
        <v>0</v>
      </c>
    </row>
    <row r="36" spans="1:13" x14ac:dyDescent="0.25">
      <c r="A36" s="22"/>
      <c r="B36" s="60" t="s">
        <v>16</v>
      </c>
      <c r="C36" s="56">
        <f t="shared" ref="C36:C41" si="5">SUM(D36:M36)</f>
        <v>933600</v>
      </c>
      <c r="D36" s="57">
        <f t="shared" si="4"/>
        <v>933600</v>
      </c>
      <c r="E36" s="58">
        <f t="shared" si="4"/>
        <v>0</v>
      </c>
      <c r="F36" s="58">
        <f t="shared" si="4"/>
        <v>0</v>
      </c>
      <c r="G36" s="58">
        <f t="shared" si="4"/>
        <v>0</v>
      </c>
      <c r="H36" s="58">
        <f t="shared" si="4"/>
        <v>0</v>
      </c>
      <c r="I36" s="58">
        <f t="shared" si="4"/>
        <v>0</v>
      </c>
      <c r="J36" s="58">
        <f t="shared" si="4"/>
        <v>0</v>
      </c>
      <c r="K36" s="58">
        <f t="shared" si="4"/>
        <v>0</v>
      </c>
      <c r="L36" s="61">
        <f t="shared" si="4"/>
        <v>0</v>
      </c>
      <c r="M36" s="62">
        <f t="shared" si="4"/>
        <v>0</v>
      </c>
    </row>
    <row r="37" spans="1:13" x14ac:dyDescent="0.25">
      <c r="A37" s="22"/>
      <c r="B37" s="55" t="s">
        <v>17</v>
      </c>
      <c r="C37" s="56">
        <f t="shared" si="5"/>
        <v>0</v>
      </c>
      <c r="D37" s="57">
        <f t="shared" si="4"/>
        <v>0</v>
      </c>
      <c r="E37" s="58">
        <f t="shared" si="4"/>
        <v>0</v>
      </c>
      <c r="F37" s="58">
        <f t="shared" si="4"/>
        <v>0</v>
      </c>
      <c r="G37" s="58">
        <f t="shared" si="4"/>
        <v>0</v>
      </c>
      <c r="H37" s="58">
        <f t="shared" si="4"/>
        <v>0</v>
      </c>
      <c r="I37" s="58">
        <f t="shared" si="4"/>
        <v>0</v>
      </c>
      <c r="J37" s="58">
        <f t="shared" si="4"/>
        <v>0</v>
      </c>
      <c r="K37" s="58">
        <f t="shared" si="4"/>
        <v>0</v>
      </c>
      <c r="L37" s="61">
        <f t="shared" si="4"/>
        <v>0</v>
      </c>
      <c r="M37" s="62">
        <f t="shared" si="4"/>
        <v>0</v>
      </c>
    </row>
    <row r="38" spans="1:13" x14ac:dyDescent="0.25">
      <c r="A38" s="22"/>
      <c r="B38" s="41" t="s">
        <v>18</v>
      </c>
      <c r="C38" s="56">
        <f t="shared" si="5"/>
        <v>1440000</v>
      </c>
      <c r="D38" s="57">
        <f t="shared" si="4"/>
        <v>180000</v>
      </c>
      <c r="E38" s="58">
        <f t="shared" si="4"/>
        <v>140000</v>
      </c>
      <c r="F38" s="58">
        <f t="shared" si="4"/>
        <v>140000</v>
      </c>
      <c r="G38" s="58">
        <f t="shared" si="4"/>
        <v>140000</v>
      </c>
      <c r="H38" s="58">
        <f t="shared" si="4"/>
        <v>140000</v>
      </c>
      <c r="I38" s="58">
        <f t="shared" si="4"/>
        <v>140000</v>
      </c>
      <c r="J38" s="58">
        <f t="shared" si="4"/>
        <v>140000</v>
      </c>
      <c r="K38" s="58">
        <f t="shared" si="4"/>
        <v>140000</v>
      </c>
      <c r="L38" s="61">
        <f t="shared" si="4"/>
        <v>140000</v>
      </c>
      <c r="M38" s="62">
        <f t="shared" si="4"/>
        <v>140000</v>
      </c>
    </row>
    <row r="39" spans="1:13" x14ac:dyDescent="0.25">
      <c r="A39" s="22"/>
      <c r="B39" s="41" t="s">
        <v>27</v>
      </c>
      <c r="C39" s="56">
        <f t="shared" si="5"/>
        <v>300000</v>
      </c>
      <c r="D39" s="57">
        <f t="shared" si="4"/>
        <v>300000</v>
      </c>
      <c r="E39" s="58">
        <f t="shared" si="4"/>
        <v>0</v>
      </c>
      <c r="F39" s="58">
        <f t="shared" si="4"/>
        <v>0</v>
      </c>
      <c r="G39" s="58">
        <f t="shared" si="4"/>
        <v>0</v>
      </c>
      <c r="H39" s="58">
        <f t="shared" si="4"/>
        <v>0</v>
      </c>
      <c r="I39" s="58">
        <f t="shared" si="4"/>
        <v>0</v>
      </c>
      <c r="J39" s="58">
        <f t="shared" si="4"/>
        <v>0</v>
      </c>
      <c r="K39" s="58">
        <f t="shared" si="4"/>
        <v>0</v>
      </c>
      <c r="L39" s="61">
        <f t="shared" si="4"/>
        <v>0</v>
      </c>
      <c r="M39" s="62">
        <f t="shared" si="4"/>
        <v>0</v>
      </c>
    </row>
    <row r="40" spans="1:13" x14ac:dyDescent="0.25">
      <c r="A40" s="22"/>
      <c r="B40" s="63" t="s">
        <v>28</v>
      </c>
      <c r="C40" s="64">
        <f t="shared" si="5"/>
        <v>144000</v>
      </c>
      <c r="D40" s="57">
        <f t="shared" si="4"/>
        <v>40000</v>
      </c>
      <c r="E40" s="58">
        <f t="shared" si="4"/>
        <v>24000</v>
      </c>
      <c r="F40" s="58">
        <f t="shared" si="4"/>
        <v>10000</v>
      </c>
      <c r="G40" s="58">
        <f t="shared" si="4"/>
        <v>10000</v>
      </c>
      <c r="H40" s="58">
        <f t="shared" si="4"/>
        <v>10000</v>
      </c>
      <c r="I40" s="58">
        <f t="shared" si="4"/>
        <v>10000</v>
      </c>
      <c r="J40" s="58">
        <f t="shared" si="4"/>
        <v>10000</v>
      </c>
      <c r="K40" s="58">
        <f t="shared" si="4"/>
        <v>10000</v>
      </c>
      <c r="L40" s="61">
        <f t="shared" si="4"/>
        <v>10000</v>
      </c>
      <c r="M40" s="62">
        <f t="shared" si="4"/>
        <v>10000</v>
      </c>
    </row>
    <row r="41" spans="1:13" ht="15.75" thickBot="1" x14ac:dyDescent="0.3">
      <c r="A41" s="22"/>
      <c r="B41" s="41" t="s">
        <v>21</v>
      </c>
      <c r="C41" s="56">
        <f t="shared" si="5"/>
        <v>72000</v>
      </c>
      <c r="D41" s="57">
        <f>D13</f>
        <v>7200</v>
      </c>
      <c r="E41" s="58">
        <f t="shared" ref="E41:M41" si="6">E13</f>
        <v>7200</v>
      </c>
      <c r="F41" s="58">
        <f t="shared" si="6"/>
        <v>7200</v>
      </c>
      <c r="G41" s="58">
        <f t="shared" si="6"/>
        <v>7200</v>
      </c>
      <c r="H41" s="58">
        <f t="shared" si="6"/>
        <v>7200</v>
      </c>
      <c r="I41" s="58">
        <f t="shared" si="6"/>
        <v>7200</v>
      </c>
      <c r="J41" s="58">
        <f t="shared" si="6"/>
        <v>7200</v>
      </c>
      <c r="K41" s="58">
        <f t="shared" si="6"/>
        <v>7200</v>
      </c>
      <c r="L41" s="61">
        <f t="shared" si="6"/>
        <v>7200</v>
      </c>
      <c r="M41" s="62">
        <f t="shared" si="6"/>
        <v>7200</v>
      </c>
    </row>
    <row r="42" spans="1:13" ht="15.75" thickBot="1" x14ac:dyDescent="0.3">
      <c r="A42" s="32"/>
      <c r="B42" s="47" t="s">
        <v>22</v>
      </c>
      <c r="C42" s="65">
        <f>SUM(D42:M42)</f>
        <v>3532800</v>
      </c>
      <c r="D42" s="66">
        <f>SUM(D35:D41)</f>
        <v>2168800</v>
      </c>
      <c r="E42" s="67">
        <f t="shared" ref="E42:M42" si="7">SUM(E35:E40)</f>
        <v>164000</v>
      </c>
      <c r="F42" s="67">
        <f t="shared" si="7"/>
        <v>150000</v>
      </c>
      <c r="G42" s="67">
        <f t="shared" si="7"/>
        <v>150000</v>
      </c>
      <c r="H42" s="67">
        <f t="shared" si="7"/>
        <v>150000</v>
      </c>
      <c r="I42" s="67">
        <f t="shared" si="7"/>
        <v>150000</v>
      </c>
      <c r="J42" s="67">
        <f t="shared" si="7"/>
        <v>150000</v>
      </c>
      <c r="K42" s="67">
        <f t="shared" si="7"/>
        <v>150000</v>
      </c>
      <c r="L42" s="68">
        <f t="shared" si="7"/>
        <v>150000</v>
      </c>
      <c r="M42" s="69">
        <f t="shared" si="7"/>
        <v>150000</v>
      </c>
    </row>
    <row r="51" spans="6:6" x14ac:dyDescent="0.25">
      <c r="F51" s="70"/>
    </row>
  </sheetData>
  <mergeCells count="5">
    <mergeCell ref="A3:C3"/>
    <mergeCell ref="D5:M5"/>
    <mergeCell ref="A17:C17"/>
    <mergeCell ref="D19:M19"/>
    <mergeCell ref="A31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TCO</vt:lpstr>
      <vt:lpstr>TCO!Oblasť_tlače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2020-01-07T16:39:51Z</dcterms:created>
  <dcterms:modified xsi:type="dcterms:W3CDTF">2020-01-07T16:39:58Z</dcterms:modified>
</cp:coreProperties>
</file>