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AppData\Local\Microsoft\Windows\INetCache\Content.Outlook\LS98R5M9\"/>
    </mc:Choice>
  </mc:AlternateContent>
  <bookViews>
    <workbookView xWindow="0" yWindow="0" windowWidth="38400" windowHeight="17700"/>
  </bookViews>
  <sheets>
    <sheet name="rok 20XY-20XZ" sheetId="7" r:id="rId1"/>
    <sheet name="Intenzita pomoci" sheetId="8" r:id="rId2"/>
    <sheet name="Harmonogram" sheetId="9" r:id="rId3"/>
  </sheets>
  <definedNames>
    <definedName name="_FilterDatabase" hidden="1">#REF!</definedName>
    <definedName name="Bardejov">#REF!</definedName>
    <definedName name="fakt1R">#REF!</definedName>
    <definedName name="Gelnica">#REF!</definedName>
    <definedName name="Kežmarok">#REF!</definedName>
    <definedName name="Lučenec">#REF!</definedName>
    <definedName name="Medzilaborce">#REF!</definedName>
    <definedName name="Poltár">#REF!</definedName>
    <definedName name="Revúca">#REF!</definedName>
    <definedName name="Rimavská_Sobota">#REF!</definedName>
    <definedName name="Rožňava">#REF!</definedName>
    <definedName name="Sabinov">#REF!</definedName>
    <definedName name="sluzby">#REF!</definedName>
    <definedName name="Sobrance">#REF!</definedName>
    <definedName name="Svidník">#REF!</definedName>
    <definedName name="Trebišov">#REF!</definedName>
    <definedName name="Veľký_Krtíš">#REF!</definedName>
    <definedName name="Vranov_nad_Topľou">#REF!</definedName>
    <definedName name="vyroba">#REF!</definedName>
  </definedNames>
  <calcPr calcId="162913"/>
</workbook>
</file>

<file path=xl/calcChain.xml><?xml version="1.0" encoding="utf-8"?>
<calcChain xmlns="http://schemas.openxmlformats.org/spreadsheetml/2006/main">
  <c r="AI18" i="7" l="1"/>
  <c r="I2" i="7"/>
  <c r="K9" i="7" l="1"/>
  <c r="AJ11" i="7" l="1"/>
  <c r="AI9" i="7"/>
  <c r="AQ20" i="7" l="1"/>
  <c r="AQ19" i="7"/>
  <c r="AQ21" i="7"/>
  <c r="AQ22" i="7"/>
  <c r="AM12" i="7"/>
  <c r="AQ10" i="7"/>
  <c r="AQ11" i="7" s="1"/>
  <c r="AN9" i="7"/>
  <c r="AO9" i="7" s="1"/>
  <c r="AH11" i="7"/>
  <c r="AM9" i="7"/>
  <c r="AJ9" i="7"/>
  <c r="B5" i="9"/>
  <c r="B4" i="9"/>
  <c r="B5" i="8"/>
  <c r="B4" i="8"/>
  <c r="AN10" i="7" l="1"/>
  <c r="AR10" i="7"/>
  <c r="AQ16" i="7"/>
  <c r="AQ12" i="7" s="1"/>
  <c r="J10" i="7"/>
  <c r="M15" i="9"/>
  <c r="L15" i="9"/>
  <c r="K15" i="9"/>
  <c r="J15" i="9"/>
  <c r="I15" i="9"/>
  <c r="H15" i="9"/>
  <c r="G15" i="9"/>
  <c r="F15" i="9"/>
  <c r="E15" i="9"/>
  <c r="D15" i="9"/>
  <c r="C15" i="9"/>
  <c r="B15" i="9"/>
  <c r="N14" i="9"/>
  <c r="N13" i="9"/>
  <c r="N12" i="9"/>
  <c r="N11" i="9"/>
  <c r="N10" i="9"/>
  <c r="E14" i="8"/>
  <c r="K13" i="8"/>
  <c r="K12" i="8"/>
  <c r="W127" i="7"/>
  <c r="T127" i="7"/>
  <c r="S127" i="7"/>
  <c r="P127" i="7"/>
  <c r="O127" i="7"/>
  <c r="I127" i="7"/>
  <c r="U127" i="7" s="1"/>
  <c r="V127" i="7" s="1"/>
  <c r="W126" i="7"/>
  <c r="V126" i="7"/>
  <c r="T126" i="7"/>
  <c r="S126" i="7"/>
  <c r="P126" i="7"/>
  <c r="O126" i="7"/>
  <c r="I126" i="7"/>
  <c r="U126" i="7" s="1"/>
  <c r="W125" i="7"/>
  <c r="T125" i="7"/>
  <c r="S125" i="7"/>
  <c r="P125" i="7"/>
  <c r="O125" i="7"/>
  <c r="I125" i="7"/>
  <c r="U125" i="7" s="1"/>
  <c r="V125" i="7" s="1"/>
  <c r="W124" i="7"/>
  <c r="V124" i="7"/>
  <c r="T124" i="7"/>
  <c r="S124" i="7"/>
  <c r="P124" i="7"/>
  <c r="O124" i="7"/>
  <c r="I124" i="7"/>
  <c r="U124" i="7" s="1"/>
  <c r="W123" i="7"/>
  <c r="V123" i="7"/>
  <c r="T123" i="7"/>
  <c r="S123" i="7"/>
  <c r="P123" i="7"/>
  <c r="O123" i="7"/>
  <c r="I123" i="7"/>
  <c r="U123" i="7" s="1"/>
  <c r="W122" i="7"/>
  <c r="V122" i="7"/>
  <c r="T122" i="7"/>
  <c r="S122" i="7"/>
  <c r="P122" i="7"/>
  <c r="O122" i="7"/>
  <c r="I122" i="7"/>
  <c r="U122" i="7" s="1"/>
  <c r="T121" i="7"/>
  <c r="S121" i="7"/>
  <c r="P121" i="7"/>
  <c r="W121" i="7" s="1"/>
  <c r="O121" i="7"/>
  <c r="I121" i="7"/>
  <c r="U121" i="7" s="1"/>
  <c r="V121" i="7" s="1"/>
  <c r="V120" i="7"/>
  <c r="T120" i="7"/>
  <c r="S120" i="7"/>
  <c r="P120" i="7"/>
  <c r="W120" i="7" s="1"/>
  <c r="O120" i="7"/>
  <c r="I120" i="7"/>
  <c r="U120" i="7" s="1"/>
  <c r="T119" i="7"/>
  <c r="S119" i="7"/>
  <c r="P119" i="7"/>
  <c r="W119" i="7" s="1"/>
  <c r="O119" i="7"/>
  <c r="I119" i="7"/>
  <c r="U119" i="7" s="1"/>
  <c r="V119" i="7" s="1"/>
  <c r="V118" i="7"/>
  <c r="T118" i="7"/>
  <c r="S118" i="7"/>
  <c r="P118" i="7"/>
  <c r="W118" i="7" s="1"/>
  <c r="O118" i="7"/>
  <c r="I118" i="7"/>
  <c r="U118" i="7" s="1"/>
  <c r="W117" i="7"/>
  <c r="T117" i="7"/>
  <c r="S117" i="7"/>
  <c r="P117" i="7"/>
  <c r="O117" i="7"/>
  <c r="I117" i="7"/>
  <c r="U117" i="7" s="1"/>
  <c r="V117" i="7" s="1"/>
  <c r="W116" i="7"/>
  <c r="V116" i="7"/>
  <c r="T116" i="7"/>
  <c r="S116" i="7"/>
  <c r="P116" i="7"/>
  <c r="O116" i="7"/>
  <c r="I116" i="7"/>
  <c r="U116" i="7" s="1"/>
  <c r="W115" i="7"/>
  <c r="V115" i="7"/>
  <c r="T115" i="7"/>
  <c r="S115" i="7"/>
  <c r="P115" i="7"/>
  <c r="O115" i="7"/>
  <c r="I115" i="7"/>
  <c r="U115" i="7" s="1"/>
  <c r="W114" i="7"/>
  <c r="V114" i="7"/>
  <c r="T114" i="7"/>
  <c r="S114" i="7"/>
  <c r="P114" i="7"/>
  <c r="O114" i="7"/>
  <c r="I114" i="7"/>
  <c r="U114" i="7" s="1"/>
  <c r="T113" i="7"/>
  <c r="S113" i="7"/>
  <c r="P113" i="7"/>
  <c r="W113" i="7" s="1"/>
  <c r="O113" i="7"/>
  <c r="I113" i="7"/>
  <c r="U113" i="7" s="1"/>
  <c r="V113" i="7" s="1"/>
  <c r="V112" i="7"/>
  <c r="T112" i="7"/>
  <c r="S112" i="7"/>
  <c r="P112" i="7"/>
  <c r="W112" i="7" s="1"/>
  <c r="O112" i="7"/>
  <c r="I112" i="7"/>
  <c r="U112" i="7" s="1"/>
  <c r="T111" i="7"/>
  <c r="S111" i="7"/>
  <c r="P111" i="7"/>
  <c r="W111" i="7" s="1"/>
  <c r="O111" i="7"/>
  <c r="I111" i="7"/>
  <c r="U111" i="7" s="1"/>
  <c r="V111" i="7" s="1"/>
  <c r="V110" i="7"/>
  <c r="T110" i="7"/>
  <c r="S110" i="7"/>
  <c r="P110" i="7"/>
  <c r="W110" i="7" s="1"/>
  <c r="O110" i="7"/>
  <c r="I110" i="7"/>
  <c r="U110" i="7" s="1"/>
  <c r="W109" i="7"/>
  <c r="T109" i="7"/>
  <c r="S109" i="7"/>
  <c r="P109" i="7"/>
  <c r="O109" i="7"/>
  <c r="I109" i="7"/>
  <c r="U109" i="7" s="1"/>
  <c r="V109" i="7" s="1"/>
  <c r="W108" i="7"/>
  <c r="V108" i="7"/>
  <c r="T108" i="7"/>
  <c r="S108" i="7"/>
  <c r="P108" i="7"/>
  <c r="O108" i="7"/>
  <c r="I108" i="7"/>
  <c r="U108" i="7" s="1"/>
  <c r="W107" i="7"/>
  <c r="V107" i="7"/>
  <c r="T107" i="7"/>
  <c r="S107" i="7"/>
  <c r="P107" i="7"/>
  <c r="O107" i="7"/>
  <c r="I107" i="7"/>
  <c r="U107" i="7" s="1"/>
  <c r="W106" i="7"/>
  <c r="V106" i="7"/>
  <c r="T106" i="7"/>
  <c r="S106" i="7"/>
  <c r="P106" i="7"/>
  <c r="O106" i="7"/>
  <c r="I106" i="7"/>
  <c r="U106" i="7" s="1"/>
  <c r="T105" i="7"/>
  <c r="S105" i="7"/>
  <c r="P105" i="7"/>
  <c r="W105" i="7" s="1"/>
  <c r="O105" i="7"/>
  <c r="I105" i="7"/>
  <c r="U105" i="7" s="1"/>
  <c r="V105" i="7" s="1"/>
  <c r="V104" i="7"/>
  <c r="T104" i="7"/>
  <c r="S104" i="7"/>
  <c r="P104" i="7"/>
  <c r="W104" i="7" s="1"/>
  <c r="O104" i="7"/>
  <c r="I104" i="7"/>
  <c r="U104" i="7" s="1"/>
  <c r="T103" i="7"/>
  <c r="S103" i="7"/>
  <c r="P103" i="7"/>
  <c r="W103" i="7" s="1"/>
  <c r="O103" i="7"/>
  <c r="I103" i="7"/>
  <c r="U103" i="7" s="1"/>
  <c r="V103" i="7" s="1"/>
  <c r="V102" i="7"/>
  <c r="T102" i="7"/>
  <c r="S102" i="7"/>
  <c r="P102" i="7"/>
  <c r="W102" i="7" s="1"/>
  <c r="O102" i="7"/>
  <c r="I102" i="7"/>
  <c r="U102" i="7" s="1"/>
  <c r="W101" i="7"/>
  <c r="T101" i="7"/>
  <c r="S101" i="7"/>
  <c r="P101" i="7"/>
  <c r="O101" i="7"/>
  <c r="I101" i="7"/>
  <c r="U101" i="7" s="1"/>
  <c r="V101" i="7" s="1"/>
  <c r="W100" i="7"/>
  <c r="V100" i="7"/>
  <c r="T100" i="7"/>
  <c r="S100" i="7"/>
  <c r="P100" i="7"/>
  <c r="O100" i="7"/>
  <c r="I100" i="7"/>
  <c r="U100" i="7" s="1"/>
  <c r="W99" i="7"/>
  <c r="V99" i="7"/>
  <c r="T99" i="7"/>
  <c r="S99" i="7"/>
  <c r="P99" i="7"/>
  <c r="O99" i="7"/>
  <c r="I99" i="7"/>
  <c r="U99" i="7" s="1"/>
  <c r="W98" i="7"/>
  <c r="V98" i="7"/>
  <c r="T98" i="7"/>
  <c r="S98" i="7"/>
  <c r="P98" i="7"/>
  <c r="O98" i="7"/>
  <c r="I98" i="7"/>
  <c r="U98" i="7" s="1"/>
  <c r="T97" i="7"/>
  <c r="S97" i="7"/>
  <c r="P97" i="7"/>
  <c r="W97" i="7" s="1"/>
  <c r="O97" i="7"/>
  <c r="I97" i="7"/>
  <c r="U97" i="7" s="1"/>
  <c r="V97" i="7" s="1"/>
  <c r="V96" i="7"/>
  <c r="T96" i="7"/>
  <c r="S96" i="7"/>
  <c r="P96" i="7"/>
  <c r="W96" i="7" s="1"/>
  <c r="O96" i="7"/>
  <c r="I96" i="7"/>
  <c r="U96" i="7" s="1"/>
  <c r="T95" i="7"/>
  <c r="S95" i="7"/>
  <c r="P95" i="7"/>
  <c r="W95" i="7" s="1"/>
  <c r="O95" i="7"/>
  <c r="I95" i="7"/>
  <c r="U95" i="7" s="1"/>
  <c r="V95" i="7" s="1"/>
  <c r="T94" i="7"/>
  <c r="S94" i="7"/>
  <c r="P94" i="7"/>
  <c r="W94" i="7" s="1"/>
  <c r="O94" i="7"/>
  <c r="I94" i="7"/>
  <c r="U94" i="7" s="1"/>
  <c r="V94" i="7" s="1"/>
  <c r="W93" i="7"/>
  <c r="T93" i="7"/>
  <c r="S93" i="7"/>
  <c r="P93" i="7"/>
  <c r="O93" i="7"/>
  <c r="I93" i="7"/>
  <c r="U93" i="7" s="1"/>
  <c r="V93" i="7" s="1"/>
  <c r="W92" i="7"/>
  <c r="V92" i="7"/>
  <c r="T92" i="7"/>
  <c r="S92" i="7"/>
  <c r="P92" i="7"/>
  <c r="O92" i="7"/>
  <c r="I92" i="7"/>
  <c r="U92" i="7" s="1"/>
  <c r="W91" i="7"/>
  <c r="V91" i="7"/>
  <c r="T91" i="7"/>
  <c r="S91" i="7"/>
  <c r="P91" i="7"/>
  <c r="O91" i="7"/>
  <c r="I91" i="7"/>
  <c r="U91" i="7" s="1"/>
  <c r="W90" i="7"/>
  <c r="V90" i="7"/>
  <c r="T90" i="7"/>
  <c r="S90" i="7"/>
  <c r="P90" i="7"/>
  <c r="O90" i="7"/>
  <c r="I90" i="7"/>
  <c r="U90" i="7" s="1"/>
  <c r="T89" i="7"/>
  <c r="S89" i="7"/>
  <c r="P89" i="7"/>
  <c r="W89" i="7" s="1"/>
  <c r="O89" i="7"/>
  <c r="I89" i="7"/>
  <c r="U89" i="7" s="1"/>
  <c r="V89" i="7" s="1"/>
  <c r="V88" i="7"/>
  <c r="T88" i="7"/>
  <c r="S88" i="7"/>
  <c r="P88" i="7"/>
  <c r="W88" i="7" s="1"/>
  <c r="O88" i="7"/>
  <c r="I88" i="7"/>
  <c r="U88" i="7" s="1"/>
  <c r="T87" i="7"/>
  <c r="S87" i="7"/>
  <c r="P87" i="7"/>
  <c r="W87" i="7" s="1"/>
  <c r="O87" i="7"/>
  <c r="I87" i="7"/>
  <c r="U87" i="7" s="1"/>
  <c r="V87" i="7" s="1"/>
  <c r="T86" i="7"/>
  <c r="S86" i="7"/>
  <c r="P86" i="7"/>
  <c r="W86" i="7" s="1"/>
  <c r="O86" i="7"/>
  <c r="I86" i="7"/>
  <c r="U86" i="7" s="1"/>
  <c r="V86" i="7" s="1"/>
  <c r="W85" i="7"/>
  <c r="T85" i="7"/>
  <c r="S85" i="7"/>
  <c r="P85" i="7"/>
  <c r="O85" i="7"/>
  <c r="I85" i="7"/>
  <c r="U85" i="7" s="1"/>
  <c r="V85" i="7" s="1"/>
  <c r="W84" i="7"/>
  <c r="V84" i="7"/>
  <c r="T84" i="7"/>
  <c r="S84" i="7"/>
  <c r="P84" i="7"/>
  <c r="O84" i="7"/>
  <c r="I84" i="7"/>
  <c r="U84" i="7" s="1"/>
  <c r="W83" i="7"/>
  <c r="V83" i="7"/>
  <c r="T83" i="7"/>
  <c r="S83" i="7"/>
  <c r="P83" i="7"/>
  <c r="O83" i="7"/>
  <c r="I83" i="7"/>
  <c r="U83" i="7" s="1"/>
  <c r="W82" i="7"/>
  <c r="V82" i="7"/>
  <c r="T82" i="7"/>
  <c r="S82" i="7"/>
  <c r="P82" i="7"/>
  <c r="O82" i="7"/>
  <c r="I82" i="7"/>
  <c r="U82" i="7" s="1"/>
  <c r="T81" i="7"/>
  <c r="S81" i="7"/>
  <c r="P81" i="7"/>
  <c r="W81" i="7" s="1"/>
  <c r="O81" i="7"/>
  <c r="I81" i="7"/>
  <c r="U81" i="7" s="1"/>
  <c r="V81" i="7" s="1"/>
  <c r="V80" i="7"/>
  <c r="T80" i="7"/>
  <c r="S80" i="7"/>
  <c r="P80" i="7"/>
  <c r="W80" i="7" s="1"/>
  <c r="O80" i="7"/>
  <c r="I80" i="7"/>
  <c r="U80" i="7" s="1"/>
  <c r="T79" i="7"/>
  <c r="S79" i="7"/>
  <c r="P79" i="7"/>
  <c r="W79" i="7" s="1"/>
  <c r="O79" i="7"/>
  <c r="I79" i="7"/>
  <c r="U79" i="7" s="1"/>
  <c r="V79" i="7" s="1"/>
  <c r="T78" i="7"/>
  <c r="S78" i="7"/>
  <c r="P78" i="7"/>
  <c r="W78" i="7" s="1"/>
  <c r="O78" i="7"/>
  <c r="I78" i="7"/>
  <c r="U78" i="7" s="1"/>
  <c r="V78" i="7" s="1"/>
  <c r="W77" i="7"/>
  <c r="T77" i="7"/>
  <c r="S77" i="7"/>
  <c r="P77" i="7"/>
  <c r="O77" i="7"/>
  <c r="I77" i="7"/>
  <c r="U77" i="7" s="1"/>
  <c r="V77" i="7" s="1"/>
  <c r="W76" i="7"/>
  <c r="V76" i="7"/>
  <c r="T76" i="7"/>
  <c r="S76" i="7"/>
  <c r="P76" i="7"/>
  <c r="O76" i="7"/>
  <c r="I76" i="7"/>
  <c r="U76" i="7" s="1"/>
  <c r="W75" i="7"/>
  <c r="V75" i="7"/>
  <c r="T75" i="7"/>
  <c r="S75" i="7"/>
  <c r="P75" i="7"/>
  <c r="O75" i="7"/>
  <c r="I75" i="7"/>
  <c r="U75" i="7" s="1"/>
  <c r="W74" i="7"/>
  <c r="V74" i="7"/>
  <c r="T74" i="7"/>
  <c r="S74" i="7"/>
  <c r="P74" i="7"/>
  <c r="O74" i="7"/>
  <c r="I74" i="7"/>
  <c r="U74" i="7" s="1"/>
  <c r="T73" i="7"/>
  <c r="S73" i="7"/>
  <c r="P73" i="7"/>
  <c r="W73" i="7" s="1"/>
  <c r="O73" i="7"/>
  <c r="I73" i="7"/>
  <c r="U73" i="7" s="1"/>
  <c r="V73" i="7" s="1"/>
  <c r="V72" i="7"/>
  <c r="T72" i="7"/>
  <c r="S72" i="7"/>
  <c r="P72" i="7"/>
  <c r="W72" i="7" s="1"/>
  <c r="O72" i="7"/>
  <c r="I72" i="7"/>
  <c r="U72" i="7" s="1"/>
  <c r="T71" i="7"/>
  <c r="S71" i="7"/>
  <c r="P71" i="7"/>
  <c r="W71" i="7" s="1"/>
  <c r="O71" i="7"/>
  <c r="I71" i="7"/>
  <c r="U71" i="7" s="1"/>
  <c r="V71" i="7" s="1"/>
  <c r="T70" i="7"/>
  <c r="S70" i="7"/>
  <c r="P70" i="7"/>
  <c r="W70" i="7" s="1"/>
  <c r="O70" i="7"/>
  <c r="I70" i="7"/>
  <c r="U70" i="7" s="1"/>
  <c r="V70" i="7" s="1"/>
  <c r="W69" i="7"/>
  <c r="T69" i="7"/>
  <c r="S69" i="7"/>
  <c r="P69" i="7"/>
  <c r="O69" i="7"/>
  <c r="I69" i="7"/>
  <c r="U69" i="7" s="1"/>
  <c r="V69" i="7" s="1"/>
  <c r="W68" i="7"/>
  <c r="V68" i="7"/>
  <c r="T68" i="7"/>
  <c r="S68" i="7"/>
  <c r="P68" i="7"/>
  <c r="O68" i="7"/>
  <c r="I68" i="7"/>
  <c r="U68" i="7" s="1"/>
  <c r="W67" i="7"/>
  <c r="V67" i="7"/>
  <c r="T67" i="7"/>
  <c r="S67" i="7"/>
  <c r="P67" i="7"/>
  <c r="O67" i="7"/>
  <c r="I67" i="7"/>
  <c r="U67" i="7" s="1"/>
  <c r="W66" i="7"/>
  <c r="V66" i="7"/>
  <c r="T66" i="7"/>
  <c r="S66" i="7"/>
  <c r="P66" i="7"/>
  <c r="O66" i="7"/>
  <c r="I66" i="7"/>
  <c r="U66" i="7" s="1"/>
  <c r="T65" i="7"/>
  <c r="S65" i="7"/>
  <c r="P65" i="7"/>
  <c r="W65" i="7" s="1"/>
  <c r="O65" i="7"/>
  <c r="I65" i="7"/>
  <c r="U65" i="7" s="1"/>
  <c r="V65" i="7" s="1"/>
  <c r="V64" i="7"/>
  <c r="T64" i="7"/>
  <c r="S64" i="7"/>
  <c r="P64" i="7"/>
  <c r="W64" i="7" s="1"/>
  <c r="O64" i="7"/>
  <c r="I64" i="7"/>
  <c r="U64" i="7" s="1"/>
  <c r="T63" i="7"/>
  <c r="S63" i="7"/>
  <c r="P63" i="7"/>
  <c r="W63" i="7" s="1"/>
  <c r="O63" i="7"/>
  <c r="I63" i="7"/>
  <c r="U63" i="7" s="1"/>
  <c r="V63" i="7" s="1"/>
  <c r="T62" i="7"/>
  <c r="S62" i="7"/>
  <c r="P62" i="7"/>
  <c r="W62" i="7" s="1"/>
  <c r="O62" i="7"/>
  <c r="I62" i="7"/>
  <c r="U62" i="7" s="1"/>
  <c r="V62" i="7" s="1"/>
  <c r="W61" i="7"/>
  <c r="T61" i="7"/>
  <c r="S61" i="7"/>
  <c r="P61" i="7"/>
  <c r="O61" i="7"/>
  <c r="I61" i="7"/>
  <c r="U61" i="7" s="1"/>
  <c r="V61" i="7" s="1"/>
  <c r="W60" i="7"/>
  <c r="V60" i="7"/>
  <c r="T60" i="7"/>
  <c r="S60" i="7"/>
  <c r="P60" i="7"/>
  <c r="O60" i="7"/>
  <c r="I60" i="7"/>
  <c r="U60" i="7" s="1"/>
  <c r="W59" i="7"/>
  <c r="V59" i="7"/>
  <c r="T59" i="7"/>
  <c r="S59" i="7"/>
  <c r="P59" i="7"/>
  <c r="O59" i="7"/>
  <c r="I59" i="7"/>
  <c r="U59" i="7" s="1"/>
  <c r="W58" i="7"/>
  <c r="V58" i="7"/>
  <c r="T58" i="7"/>
  <c r="S58" i="7"/>
  <c r="P58" i="7"/>
  <c r="O58" i="7"/>
  <c r="I58" i="7"/>
  <c r="U58" i="7" s="1"/>
  <c r="T57" i="7"/>
  <c r="S57" i="7"/>
  <c r="P57" i="7"/>
  <c r="W57" i="7" s="1"/>
  <c r="O57" i="7"/>
  <c r="I57" i="7"/>
  <c r="U57" i="7" s="1"/>
  <c r="V57" i="7" s="1"/>
  <c r="V56" i="7"/>
  <c r="T56" i="7"/>
  <c r="S56" i="7"/>
  <c r="P56" i="7"/>
  <c r="W56" i="7" s="1"/>
  <c r="O56" i="7"/>
  <c r="I56" i="7"/>
  <c r="U56" i="7" s="1"/>
  <c r="T55" i="7"/>
  <c r="S55" i="7"/>
  <c r="P55" i="7"/>
  <c r="W55" i="7" s="1"/>
  <c r="O55" i="7"/>
  <c r="I55" i="7"/>
  <c r="U55" i="7" s="1"/>
  <c r="V55" i="7" s="1"/>
  <c r="T54" i="7"/>
  <c r="S54" i="7"/>
  <c r="P54" i="7"/>
  <c r="W54" i="7" s="1"/>
  <c r="O54" i="7"/>
  <c r="I54" i="7"/>
  <c r="U54" i="7" s="1"/>
  <c r="V54" i="7" s="1"/>
  <c r="W53" i="7"/>
  <c r="T53" i="7"/>
  <c r="S53" i="7"/>
  <c r="P53" i="7"/>
  <c r="O53" i="7"/>
  <c r="I53" i="7"/>
  <c r="U53" i="7" s="1"/>
  <c r="V53" i="7" s="1"/>
  <c r="W52" i="7"/>
  <c r="V52" i="7"/>
  <c r="T52" i="7"/>
  <c r="S52" i="7"/>
  <c r="P52" i="7"/>
  <c r="O52" i="7"/>
  <c r="I52" i="7"/>
  <c r="U52" i="7" s="1"/>
  <c r="W51" i="7"/>
  <c r="V51" i="7"/>
  <c r="T51" i="7"/>
  <c r="S51" i="7"/>
  <c r="P51" i="7"/>
  <c r="O51" i="7"/>
  <c r="I51" i="7"/>
  <c r="U51" i="7" s="1"/>
  <c r="W50" i="7"/>
  <c r="V50" i="7"/>
  <c r="T50" i="7"/>
  <c r="S50" i="7"/>
  <c r="P50" i="7"/>
  <c r="O50" i="7"/>
  <c r="I50" i="7"/>
  <c r="U50" i="7" s="1"/>
  <c r="T49" i="7"/>
  <c r="S49" i="7"/>
  <c r="P49" i="7"/>
  <c r="W49" i="7" s="1"/>
  <c r="O49" i="7"/>
  <c r="I49" i="7"/>
  <c r="U49" i="7" s="1"/>
  <c r="V49" i="7" s="1"/>
  <c r="V48" i="7"/>
  <c r="T48" i="7"/>
  <c r="S48" i="7"/>
  <c r="P48" i="7"/>
  <c r="W48" i="7" s="1"/>
  <c r="O48" i="7"/>
  <c r="I48" i="7"/>
  <c r="U48" i="7" s="1"/>
  <c r="T47" i="7"/>
  <c r="P47" i="7"/>
  <c r="W47" i="7" s="1"/>
  <c r="O47" i="7"/>
  <c r="S47" i="7" s="1"/>
  <c r="I47" i="7"/>
  <c r="U47" i="7" s="1"/>
  <c r="V47" i="7" s="1"/>
  <c r="T46" i="7"/>
  <c r="P46" i="7"/>
  <c r="W46" i="7" s="1"/>
  <c r="O46" i="7"/>
  <c r="S46" i="7" s="1"/>
  <c r="I46" i="7"/>
  <c r="U46" i="7" s="1"/>
  <c r="V46" i="7" s="1"/>
  <c r="W45" i="7"/>
  <c r="T45" i="7"/>
  <c r="P45" i="7"/>
  <c r="O45" i="7"/>
  <c r="S45" i="7" s="1"/>
  <c r="I45" i="7"/>
  <c r="U45" i="7" s="1"/>
  <c r="V45" i="7" s="1"/>
  <c r="W44" i="7"/>
  <c r="V44" i="7"/>
  <c r="T44" i="7"/>
  <c r="S44" i="7"/>
  <c r="P44" i="7"/>
  <c r="O44" i="7"/>
  <c r="I44" i="7"/>
  <c r="U44" i="7" s="1"/>
  <c r="W43" i="7"/>
  <c r="V43" i="7"/>
  <c r="T43" i="7"/>
  <c r="P43" i="7"/>
  <c r="O43" i="7"/>
  <c r="S43" i="7" s="1"/>
  <c r="I43" i="7"/>
  <c r="U43" i="7" s="1"/>
  <c r="U42" i="7"/>
  <c r="V42" i="7" s="1"/>
  <c r="T42" i="7"/>
  <c r="P42" i="7"/>
  <c r="W42" i="7" s="1"/>
  <c r="O42" i="7"/>
  <c r="S42" i="7" s="1"/>
  <c r="I42" i="7"/>
  <c r="U41" i="7"/>
  <c r="V41" i="7" s="1"/>
  <c r="T41" i="7"/>
  <c r="P41" i="7"/>
  <c r="W41" i="7" s="1"/>
  <c r="O41" i="7"/>
  <c r="S41" i="7" s="1"/>
  <c r="I41" i="7"/>
  <c r="U40" i="7"/>
  <c r="V40" i="7" s="1"/>
  <c r="T40" i="7"/>
  <c r="P40" i="7"/>
  <c r="W40" i="7" s="1"/>
  <c r="O40" i="7"/>
  <c r="S40" i="7" s="1"/>
  <c r="I40" i="7"/>
  <c r="U39" i="7"/>
  <c r="V39" i="7" s="1"/>
  <c r="T39" i="7"/>
  <c r="P39" i="7"/>
  <c r="W39" i="7" s="1"/>
  <c r="O39" i="7"/>
  <c r="S39" i="7" s="1"/>
  <c r="I39" i="7"/>
  <c r="U38" i="7"/>
  <c r="V38" i="7" s="1"/>
  <c r="T38" i="7"/>
  <c r="P38" i="7"/>
  <c r="W38" i="7" s="1"/>
  <c r="O38" i="7"/>
  <c r="S38" i="7" s="1"/>
  <c r="I38" i="7"/>
  <c r="U37" i="7"/>
  <c r="V37" i="7" s="1"/>
  <c r="T37" i="7"/>
  <c r="P37" i="7"/>
  <c r="W37" i="7" s="1"/>
  <c r="O37" i="7"/>
  <c r="S37" i="7" s="1"/>
  <c r="I37" i="7"/>
  <c r="U36" i="7"/>
  <c r="V36" i="7" s="1"/>
  <c r="T36" i="7"/>
  <c r="P36" i="7"/>
  <c r="W36" i="7" s="1"/>
  <c r="O36" i="7"/>
  <c r="S36" i="7" s="1"/>
  <c r="I36" i="7"/>
  <c r="U35" i="7"/>
  <c r="V35" i="7" s="1"/>
  <c r="T35" i="7"/>
  <c r="P35" i="7"/>
  <c r="W35" i="7" s="1"/>
  <c r="O35" i="7"/>
  <c r="S35" i="7" s="1"/>
  <c r="I35" i="7"/>
  <c r="U34" i="7"/>
  <c r="V34" i="7" s="1"/>
  <c r="T34" i="7"/>
  <c r="P34" i="7"/>
  <c r="W34" i="7" s="1"/>
  <c r="O34" i="7"/>
  <c r="S34" i="7" s="1"/>
  <c r="I34" i="7"/>
  <c r="U33" i="7"/>
  <c r="V33" i="7" s="1"/>
  <c r="T33" i="7"/>
  <c r="P33" i="7"/>
  <c r="W33" i="7" s="1"/>
  <c r="O33" i="7"/>
  <c r="S33" i="7" s="1"/>
  <c r="I33" i="7"/>
  <c r="U32" i="7"/>
  <c r="V32" i="7" s="1"/>
  <c r="T32" i="7"/>
  <c r="P32" i="7"/>
  <c r="W32" i="7" s="1"/>
  <c r="O32" i="7"/>
  <c r="S32" i="7" s="1"/>
  <c r="I32" i="7"/>
  <c r="U31" i="7"/>
  <c r="V31" i="7" s="1"/>
  <c r="T31" i="7"/>
  <c r="P31" i="7"/>
  <c r="W31" i="7" s="1"/>
  <c r="O31" i="7"/>
  <c r="S31" i="7" s="1"/>
  <c r="I31" i="7"/>
  <c r="U30" i="7"/>
  <c r="V30" i="7" s="1"/>
  <c r="T30" i="7"/>
  <c r="P30" i="7"/>
  <c r="W30" i="7" s="1"/>
  <c r="O30" i="7"/>
  <c r="S30" i="7" s="1"/>
  <c r="I30" i="7"/>
  <c r="U29" i="7"/>
  <c r="V29" i="7" s="1"/>
  <c r="T29" i="7"/>
  <c r="P29" i="7"/>
  <c r="W29" i="7" s="1"/>
  <c r="O29" i="7"/>
  <c r="S29" i="7" s="1"/>
  <c r="I29" i="7"/>
  <c r="U28" i="7"/>
  <c r="V28" i="7" s="1"/>
  <c r="T28" i="7"/>
  <c r="P28" i="7"/>
  <c r="W28" i="7" s="1"/>
  <c r="O28" i="7"/>
  <c r="S28" i="7" s="1"/>
  <c r="I28" i="7"/>
  <c r="U27" i="7"/>
  <c r="V27" i="7" s="1"/>
  <c r="T27" i="7"/>
  <c r="P27" i="7"/>
  <c r="W27" i="7" s="1"/>
  <c r="O27" i="7"/>
  <c r="S27" i="7" s="1"/>
  <c r="I27" i="7"/>
  <c r="U26" i="7"/>
  <c r="V26" i="7" s="1"/>
  <c r="T26" i="7"/>
  <c r="P26" i="7"/>
  <c r="W26" i="7" s="1"/>
  <c r="O26" i="7"/>
  <c r="S26" i="7" s="1"/>
  <c r="I26" i="7"/>
  <c r="U25" i="7"/>
  <c r="V25" i="7" s="1"/>
  <c r="T25" i="7"/>
  <c r="P25" i="7"/>
  <c r="W25" i="7" s="1"/>
  <c r="O25" i="7"/>
  <c r="S25" i="7" s="1"/>
  <c r="I25" i="7"/>
  <c r="U24" i="7"/>
  <c r="V24" i="7" s="1"/>
  <c r="T24" i="7"/>
  <c r="P24" i="7"/>
  <c r="W24" i="7" s="1"/>
  <c r="O24" i="7"/>
  <c r="S24" i="7" s="1"/>
  <c r="I24" i="7"/>
  <c r="U23" i="7"/>
  <c r="V23" i="7" s="1"/>
  <c r="T23" i="7"/>
  <c r="P23" i="7"/>
  <c r="W23" i="7" s="1"/>
  <c r="O23" i="7"/>
  <c r="S23" i="7" s="1"/>
  <c r="I23" i="7"/>
  <c r="U22" i="7"/>
  <c r="V22" i="7" s="1"/>
  <c r="T22" i="7"/>
  <c r="P22" i="7"/>
  <c r="W22" i="7" s="1"/>
  <c r="O22" i="7"/>
  <c r="S22" i="7" s="1"/>
  <c r="I22" i="7"/>
  <c r="U21" i="7"/>
  <c r="V21" i="7" s="1"/>
  <c r="T21" i="7"/>
  <c r="P21" i="7"/>
  <c r="W21" i="7" s="1"/>
  <c r="O21" i="7"/>
  <c r="S21" i="7" s="1"/>
  <c r="I21" i="7"/>
  <c r="U20" i="7"/>
  <c r="V20" i="7" s="1"/>
  <c r="T20" i="7"/>
  <c r="P20" i="7"/>
  <c r="W20" i="7" s="1"/>
  <c r="O20" i="7"/>
  <c r="S20" i="7" s="1"/>
  <c r="I20" i="7"/>
  <c r="U19" i="7"/>
  <c r="V19" i="7" s="1"/>
  <c r="T19" i="7"/>
  <c r="P19" i="7"/>
  <c r="W19" i="7" s="1"/>
  <c r="O19" i="7"/>
  <c r="S19" i="7" s="1"/>
  <c r="I19" i="7"/>
  <c r="T18" i="7"/>
  <c r="P18" i="7"/>
  <c r="W18" i="7" s="1"/>
  <c r="O18" i="7"/>
  <c r="S18" i="7" s="1"/>
  <c r="I18" i="7"/>
  <c r="U18" i="7" s="1"/>
  <c r="V18" i="7" s="1"/>
  <c r="T17" i="7"/>
  <c r="P17" i="7"/>
  <c r="W17" i="7" s="1"/>
  <c r="O17" i="7"/>
  <c r="S17" i="7" s="1"/>
  <c r="I17" i="7"/>
  <c r="U17" i="7" s="1"/>
  <c r="V17" i="7" s="1"/>
  <c r="R13" i="7"/>
  <c r="M13" i="7"/>
  <c r="O12" i="7"/>
  <c r="S12" i="7" s="1"/>
  <c r="R11" i="7"/>
  <c r="N11" i="7"/>
  <c r="N13" i="7" s="1"/>
  <c r="M11" i="7"/>
  <c r="L11" i="7"/>
  <c r="L13" i="7" s="1"/>
  <c r="K11" i="7"/>
  <c r="K13" i="7" s="1"/>
  <c r="J11" i="7"/>
  <c r="J13" i="7" s="1"/>
  <c r="K10" i="7" l="1"/>
  <c r="K15" i="7"/>
  <c r="L9" i="7"/>
  <c r="A9" i="8"/>
  <c r="B9" i="8" s="1"/>
  <c r="K9" i="8" s="1"/>
  <c r="A10" i="9"/>
  <c r="J9" i="7"/>
  <c r="J15" i="7" s="1"/>
  <c r="U16" i="7"/>
  <c r="O11" i="7"/>
  <c r="N15" i="9"/>
  <c r="J16" i="7"/>
  <c r="H13" i="8"/>
  <c r="H12" i="8"/>
  <c r="W16" i="7"/>
  <c r="S11" i="7"/>
  <c r="S13" i="7" s="1"/>
  <c r="A11" i="9" l="1"/>
  <c r="A12" i="9" s="1"/>
  <c r="A13" i="9" s="1"/>
  <c r="A14" i="9" s="1"/>
  <c r="L10" i="7"/>
  <c r="H9" i="8"/>
  <c r="L15" i="7"/>
  <c r="E7" i="7"/>
  <c r="O13" i="7"/>
  <c r="AH12" i="7"/>
  <c r="AI11" i="7" s="1"/>
  <c r="AI14" i="7"/>
  <c r="L16" i="7" l="1"/>
  <c r="A10" i="8"/>
  <c r="K16" i="7" l="1"/>
  <c r="A11" i="8" l="1"/>
  <c r="B10" i="8"/>
  <c r="H10" i="8" s="1"/>
  <c r="B11" i="8" l="1"/>
  <c r="K11" i="8" s="1"/>
  <c r="K10" i="8"/>
  <c r="B14" i="8" l="1"/>
  <c r="K14" i="8" s="1"/>
  <c r="H11" i="8"/>
  <c r="H14" i="8" s="1"/>
</calcChain>
</file>

<file path=xl/sharedStrings.xml><?xml version="1.0" encoding="utf-8"?>
<sst xmlns="http://schemas.openxmlformats.org/spreadsheetml/2006/main" count="96" uniqueCount="82">
  <si>
    <t>Tabuľka č. 1</t>
  </si>
  <si>
    <t>vyberte rok</t>
  </si>
  <si>
    <t>OPRÁVNENÉ VÝDAVKY PROJEKTU</t>
  </si>
  <si>
    <t>Žiadateľ</t>
  </si>
  <si>
    <t>IČO</t>
  </si>
  <si>
    <t>Výdavky projektu  v EUR (na 2 des.miesta)</t>
  </si>
  <si>
    <t xml:space="preserve">Roky spolu </t>
  </si>
  <si>
    <t>Korekcia</t>
  </si>
  <si>
    <t>Roky spolu po korekcii</t>
  </si>
  <si>
    <t>1. Oprávnené výdavky spolu</t>
  </si>
  <si>
    <t>2. Neoprávnené výdavky spolu</t>
  </si>
  <si>
    <t>3. Celkové výdavky spolu (1+2)</t>
  </si>
  <si>
    <t>Rozpis oprávnených výdavkov</t>
  </si>
  <si>
    <t>počet chýb</t>
  </si>
  <si>
    <t xml:space="preserve"> (v EUR na 2 desatiné miesta)</t>
  </si>
  <si>
    <t>Jednotková cena</t>
  </si>
  <si>
    <t>Množstvo</t>
  </si>
  <si>
    <t>Celkom v EUR</t>
  </si>
  <si>
    <t>Spolu</t>
  </si>
  <si>
    <t>Kontrola  pre žiadateľa</t>
  </si>
  <si>
    <t>vysúťažená suma celkom v EUR</t>
  </si>
  <si>
    <t>Korekcia
(vypĺňa PPA)</t>
  </si>
  <si>
    <t>Suma po korekcii</t>
  </si>
  <si>
    <t>pre podmienené formátovanie</t>
  </si>
  <si>
    <t>Tabuľka č. 2</t>
  </si>
  <si>
    <t>INTENZITA POMOCI</t>
  </si>
  <si>
    <t>Rok</t>
  </si>
  <si>
    <t>Oprávnené výdavky projektu</t>
  </si>
  <si>
    <t>Výška žiadaného príspevku</t>
  </si>
  <si>
    <t>Vlastné zdroje</t>
  </si>
  <si>
    <t>% žiadaného prispevku</t>
  </si>
  <si>
    <t>Tabuľka č. 3</t>
  </si>
  <si>
    <t xml:space="preserve">ČASOVÝ HARMONOGRAM PREDKLADANIA ŽIADOSTÍ O PLATBU </t>
  </si>
  <si>
    <t xml:space="preserve">Termín podania Žiadostí o platbu podľa mesiacov </t>
  </si>
  <si>
    <t>Požadovaná výška príspevku z verejných zdrojov v EUR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</si>
  <si>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</si>
  <si>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</si>
  <si>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</si>
  <si>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</si>
  <si>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</si>
  <si>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</si>
  <si>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</si>
  <si>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</si>
  <si>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</si>
  <si>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</si>
  <si>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</si>
  <si>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</si>
  <si>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Fokusová oblasť</t>
  </si>
  <si>
    <t>2A</t>
  </si>
  <si>
    <t>2B</t>
  </si>
  <si>
    <t>2C</t>
  </si>
  <si>
    <t>3A</t>
  </si>
  <si>
    <t>3B</t>
  </si>
  <si>
    <t>5E</t>
  </si>
  <si>
    <t>4B</t>
  </si>
  <si>
    <t>začiatok realizácie</t>
  </si>
  <si>
    <t>oblasť zamerania poradenských služieb</t>
  </si>
  <si>
    <t>Povinnosti na úrovni poľnohospodárskeho podniku, ktoré vyplývajú zo zákonných požiadaviek na riadenie a/alebo noriem dobrých poľnohospodárskych a environmentálnych podmienok stanovených v kapitole I hlavy VI nariadenia (EÚ) č. 1306/2013</t>
  </si>
  <si>
    <t>v príslušných prípadoch na poľnohospodárske postupy prospešné pre klímu a životné prostredie stanovené v hlave III, kapitoly 3 nariadenia (EÚ) č. 1307/2013 (DP) a udržanie poľnohospodárskej plochy uvedené v čl. 4, ods. 1 písm. c) nariadenia (EÚ) č. 1307/2013;</t>
  </si>
  <si>
    <t>Opatrenia na úrovni poľnohospodárskych podnikov ustanovené v programe rozvoja vidieka, ktoré sú zamerané na modernizáciu poľnohospodárskych podnikov, budovanie konkurencieschopnosti, odvetvovú integráciu, inováciu a trhovú orientáciu, budovanie lokálnych výrobno-spotrebiteľských reťazcov, ako aj na podporu podnikania</t>
  </si>
  <si>
    <t>Požiadavky vymedzené členskými štátmi na účely vykonávania článku 11 ods. 3 rámcovej osnovy o vode</t>
  </si>
  <si>
    <t>Požiadavky vymedzené členskými štátmi na účely vykonávania článku 55 nariadenie (ES) č.1107/2009, najmä dodržiavanie všeobecných zásad integrovanej ochrany proti škodcom, ako uvádza čl. 14, smernice 2009/128/ES</t>
  </si>
  <si>
    <t>Normy bezpečnosti pri práci alebo bezpečnostné normy spojené s poľnohospodárskym podnikom</t>
  </si>
  <si>
    <t>osobitné poradenstvo pre poľnohospodárov, ktorí prvýkrát zakladajú poľnohospodársky podnik, mladých poľnohospodárov v oblasti legislatívy, výroby, spracovania a predaja produktov a osobitné poradenstvo pre efektívne riadenie podniku</t>
  </si>
  <si>
    <t>podľa smernice 92/43/EHS (ochrana prirodzených biotopov a voľne žijúcich živočíchov a rastlín)</t>
  </si>
  <si>
    <t>podľa smernice 2009/147/ES (ochrana voľne žijúceho vtáctva)</t>
  </si>
  <si>
    <t>podľa smernice 2000/60/ES (rámcová smernica o vodách)</t>
  </si>
  <si>
    <t>problematika ekonomickej a environmentálnej výkonnosti lesného podniku</t>
  </si>
  <si>
    <t>4C</t>
  </si>
  <si>
    <t>4A</t>
  </si>
  <si>
    <t>Mesiac</t>
  </si>
  <si>
    <t>vyberte mesiac</t>
  </si>
  <si>
    <t>prvý rok</t>
  </si>
  <si>
    <t>druhý rok</t>
  </si>
  <si>
    <t>tretí rok</t>
  </si>
  <si>
    <t>posledný rok</t>
  </si>
  <si>
    <t>rozdiel rokov</t>
  </si>
  <si>
    <t>štyri roky na realizácia koniec</t>
  </si>
  <si>
    <t>4. rok</t>
  </si>
  <si>
    <t>3. rok</t>
  </si>
  <si>
    <t>2. rok</t>
  </si>
  <si>
    <t>1.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</si>
</sst>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m/yy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6" fillId="0" borderId="0" xfId="1" applyFont="1" applyFill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5" borderId="6" xfId="0" applyFont="1" applyFill="1" applyBorder="1" applyAlignment="1" applyProtection="1">
      <alignment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 applyProtection="1">
      <alignment vertical="center"/>
      <protection locked="0"/>
    </xf>
    <xf numFmtId="0" fontId="3" fillId="6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3" fillId="5" borderId="3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4" fontId="1" fillId="0" borderId="33" xfId="0" applyNumberFormat="1" applyFont="1" applyBorder="1" applyAlignment="1" applyProtection="1">
      <alignment vertical="center" wrapText="1"/>
      <protection locked="0"/>
    </xf>
    <xf numFmtId="4" fontId="1" fillId="0" borderId="18" xfId="0" applyNumberFormat="1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hidden="1"/>
    </xf>
    <xf numFmtId="4" fontId="3" fillId="0" borderId="18" xfId="0" applyNumberFormat="1" applyFont="1" applyBorder="1" applyAlignment="1" applyProtection="1">
      <alignment horizontal="center" vertical="center" wrapText="1"/>
      <protection hidden="1"/>
    </xf>
    <xf numFmtId="4" fontId="3" fillId="0" borderId="18" xfId="0" applyNumberFormat="1" applyFont="1" applyBorder="1" applyAlignment="1" applyProtection="1">
      <alignment vertical="center" wrapText="1"/>
      <protection locked="0"/>
    </xf>
    <xf numFmtId="4" fontId="3" fillId="0" borderId="20" xfId="0" applyNumberFormat="1" applyFont="1" applyBorder="1" applyAlignment="1" applyProtection="1">
      <alignment vertical="center" wrapText="1"/>
      <protection hidden="1"/>
    </xf>
    <xf numFmtId="0" fontId="1" fillId="0" borderId="0" xfId="0" applyFont="1" applyAlignment="1">
      <alignment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0" borderId="25" xfId="0" applyNumberFormat="1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4" fontId="1" fillId="0" borderId="36" xfId="0" applyNumberFormat="1" applyFont="1" applyBorder="1" applyAlignment="1" applyProtection="1">
      <alignment vertical="center"/>
      <protection locked="0"/>
    </xf>
    <xf numFmtId="4" fontId="1" fillId="0" borderId="26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" fontId="3" fillId="0" borderId="12" xfId="0" applyNumberFormat="1" applyFont="1" applyBorder="1" applyAlignment="1" applyProtection="1">
      <alignment horizontal="center" vertical="center" wrapText="1"/>
      <protection hidden="1"/>
    </xf>
    <xf numFmtId="4" fontId="3" fillId="0" borderId="26" xfId="0" applyNumberFormat="1" applyFont="1" applyBorder="1" applyAlignment="1" applyProtection="1">
      <alignment vertical="center"/>
      <protection locked="0"/>
    </xf>
    <xf numFmtId="4" fontId="3" fillId="0" borderId="27" xfId="0" applyNumberFormat="1" applyFont="1" applyBorder="1" applyAlignment="1" applyProtection="1">
      <alignment vertical="center"/>
      <protection hidden="1"/>
    </xf>
    <xf numFmtId="0" fontId="4" fillId="0" borderId="0" xfId="0" applyFont="1"/>
    <xf numFmtId="0" fontId="4" fillId="2" borderId="1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0" fontId="3" fillId="8" borderId="22" xfId="0" applyFont="1" applyFill="1" applyBorder="1" applyAlignment="1">
      <alignment vertical="center"/>
    </xf>
    <xf numFmtId="0" fontId="3" fillId="8" borderId="23" xfId="0" applyFont="1" applyFill="1" applyBorder="1" applyAlignment="1">
      <alignment vertical="center"/>
    </xf>
    <xf numFmtId="0" fontId="3" fillId="8" borderId="24" xfId="0" applyFont="1" applyFill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4" fontId="3" fillId="8" borderId="18" xfId="0" applyNumberFormat="1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0" fontId="3" fillId="8" borderId="18" xfId="0" applyFont="1" applyFill="1" applyBorder="1" applyAlignment="1">
      <alignment vertical="center"/>
    </xf>
    <xf numFmtId="4" fontId="3" fillId="8" borderId="20" xfId="0" applyNumberFormat="1" applyFont="1" applyFill="1" applyBorder="1" applyAlignment="1">
      <alignment vertical="center"/>
    </xf>
    <xf numFmtId="4" fontId="3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4" fontId="3" fillId="8" borderId="25" xfId="0" applyNumberFormat="1" applyFont="1" applyFill="1" applyBorder="1" applyAlignment="1">
      <alignment vertical="center"/>
    </xf>
    <xf numFmtId="4" fontId="3" fillId="8" borderId="26" xfId="0" applyNumberFormat="1" applyFont="1" applyFill="1" applyBorder="1" applyAlignment="1">
      <alignment vertical="center"/>
    </xf>
    <xf numFmtId="4" fontId="3" fillId="8" borderId="9" xfId="0" applyNumberFormat="1" applyFont="1" applyFill="1" applyBorder="1" applyAlignment="1">
      <alignment vertical="center"/>
    </xf>
    <xf numFmtId="4" fontId="3" fillId="8" borderId="27" xfId="0" applyNumberFormat="1" applyFont="1" applyFill="1" applyBorder="1" applyAlignment="1">
      <alignment vertical="center"/>
    </xf>
    <xf numFmtId="4" fontId="3" fillId="8" borderId="18" xfId="0" applyNumberFormat="1" applyFont="1" applyFill="1" applyBorder="1" applyAlignment="1" applyProtection="1">
      <alignment vertical="center" wrapText="1"/>
      <protection hidden="1"/>
    </xf>
    <xf numFmtId="4" fontId="3" fillId="8" borderId="12" xfId="0" applyNumberFormat="1" applyFont="1" applyFill="1" applyBorder="1" applyAlignment="1" applyProtection="1">
      <alignment vertical="center" wrapText="1"/>
      <protection hidden="1"/>
    </xf>
    <xf numFmtId="0" fontId="3" fillId="5" borderId="9" xfId="0" applyFont="1" applyFill="1" applyBorder="1" applyAlignment="1">
      <alignment horizontal="left" vertical="center"/>
    </xf>
    <xf numFmtId="164" fontId="1" fillId="0" borderId="0" xfId="0" applyNumberFormat="1" applyFont="1"/>
    <xf numFmtId="0" fontId="3" fillId="5" borderId="45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2" fontId="1" fillId="0" borderId="0" xfId="0" applyNumberFormat="1" applyFont="1"/>
    <xf numFmtId="0" fontId="8" fillId="0" borderId="18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2" fontId="1" fillId="4" borderId="0" xfId="0" applyNumberFormat="1" applyFont="1" applyFill="1" applyAlignment="1">
      <alignment wrapText="1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3" fillId="9" borderId="36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4" fontId="1" fillId="0" borderId="33" xfId="0" applyNumberFormat="1" applyFont="1" applyBorder="1" applyAlignment="1" applyProtection="1">
      <alignment vertical="center"/>
      <protection locked="0"/>
    </xf>
    <xf numFmtId="4" fontId="1" fillId="0" borderId="18" xfId="0" applyNumberFormat="1" applyFont="1" applyBorder="1" applyAlignment="1" applyProtection="1">
      <alignment vertical="center"/>
      <protection locked="0"/>
    </xf>
    <xf numFmtId="4" fontId="3" fillId="9" borderId="20" xfId="0" applyNumberFormat="1" applyFont="1" applyFill="1" applyBorder="1" applyAlignment="1" applyProtection="1">
      <alignment vertical="center"/>
      <protection hidden="1"/>
    </xf>
    <xf numFmtId="4" fontId="3" fillId="9" borderId="25" xfId="0" applyNumberFormat="1" applyFont="1" applyFill="1" applyBorder="1" applyAlignment="1" applyProtection="1">
      <alignment vertical="center"/>
      <protection hidden="1"/>
    </xf>
    <xf numFmtId="0" fontId="3" fillId="9" borderId="41" xfId="0" applyFont="1" applyFill="1" applyBorder="1" applyAlignment="1" applyProtection="1">
      <alignment horizontal="center" vertical="center"/>
      <protection hidden="1"/>
    </xf>
    <xf numFmtId="0" fontId="3" fillId="9" borderId="44" xfId="0" applyFont="1" applyFill="1" applyBorder="1" applyAlignment="1">
      <alignment horizontal="center" vertical="center"/>
    </xf>
    <xf numFmtId="4" fontId="3" fillId="9" borderId="36" xfId="0" applyNumberFormat="1" applyFont="1" applyFill="1" applyBorder="1" applyAlignment="1" applyProtection="1">
      <alignment vertical="center"/>
      <protection hidden="1"/>
    </xf>
    <xf numFmtId="4" fontId="3" fillId="9" borderId="26" xfId="0" applyNumberFormat="1" applyFont="1" applyFill="1" applyBorder="1" applyAlignment="1" applyProtection="1">
      <alignment vertical="center"/>
      <protection hidden="1"/>
    </xf>
    <xf numFmtId="4" fontId="3" fillId="9" borderId="27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3" fillId="10" borderId="37" xfId="0" applyFont="1" applyFill="1" applyBorder="1" applyAlignment="1">
      <alignment horizontal="center" vertical="center"/>
    </xf>
    <xf numFmtId="0" fontId="3" fillId="7" borderId="4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/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5" fontId="1" fillId="3" borderId="0" xfId="0" applyNumberFormat="1" applyFont="1" applyFill="1" applyAlignment="1">
      <alignment horizontal="center" vertical="center"/>
    </xf>
    <xf numFmtId="0" fontId="3" fillId="5" borderId="45" xfId="0" applyFont="1" applyFill="1" applyBorder="1" applyAlignment="1">
      <alignment vertical="center"/>
    </xf>
    <xf numFmtId="0" fontId="3" fillId="3" borderId="45" xfId="0" applyFont="1" applyFill="1" applyBorder="1" applyAlignment="1" applyProtection="1">
      <alignment horizontal="center" vertical="center" wrapText="1"/>
    </xf>
    <xf numFmtId="1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5" borderId="48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1" fontId="3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6" xfId="0" applyNumberFormat="1" applyFont="1" applyFill="1" applyBorder="1" applyAlignment="1" applyProtection="1">
      <alignment horizontal="right" vertical="center"/>
      <protection hidden="1"/>
    </xf>
    <xf numFmtId="0" fontId="3" fillId="5" borderId="12" xfId="0" applyNumberFormat="1" applyFont="1" applyFill="1" applyBorder="1" applyAlignment="1" applyProtection="1">
      <alignment horizontal="center" vertical="center"/>
      <protection hidden="1"/>
    </xf>
    <xf numFmtId="0" fontId="3" fillId="8" borderId="41" xfId="0" applyNumberFormat="1" applyFont="1" applyFill="1" applyBorder="1" applyAlignment="1" applyProtection="1">
      <alignment horizontal="center" vertical="center"/>
      <protection hidden="1"/>
    </xf>
    <xf numFmtId="0" fontId="3" fillId="9" borderId="41" xfId="0" applyNumberFormat="1" applyFont="1" applyFill="1" applyBorder="1" applyAlignment="1" applyProtection="1">
      <alignment horizontal="center" vertical="center"/>
      <protection hidden="1"/>
    </xf>
    <xf numFmtId="0" fontId="3" fillId="5" borderId="6" xfId="0" applyNumberFormat="1" applyFont="1" applyFill="1" applyBorder="1" applyAlignment="1" applyProtection="1">
      <alignment horizontal="left" vertical="center"/>
      <protection hidden="1"/>
    </xf>
    <xf numFmtId="0" fontId="1" fillId="3" borderId="0" xfId="0" applyNumberFormat="1" applyFont="1" applyFill="1"/>
    <xf numFmtId="164" fontId="1" fillId="3" borderId="0" xfId="0" applyNumberFormat="1" applyFont="1" applyFill="1"/>
    <xf numFmtId="0" fontId="9" fillId="0" borderId="0" xfId="0" applyFont="1"/>
    <xf numFmtId="0" fontId="9" fillId="3" borderId="0" xfId="0" applyFont="1" applyFill="1"/>
    <xf numFmtId="2" fontId="1" fillId="3" borderId="0" xfId="0" applyNumberFormat="1" applyFont="1" applyFill="1"/>
    <xf numFmtId="164" fontId="4" fillId="0" borderId="0" xfId="0" applyNumberFormat="1" applyFont="1"/>
    <xf numFmtId="0" fontId="4" fillId="0" borderId="0" xfId="0" applyNumberFormat="1" applyFont="1"/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10" borderId="38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33" xfId="0" applyFont="1" applyBorder="1" applyAlignment="1" applyProtection="1">
      <alignment horizontal="left" vertical="center"/>
      <protection hidden="1"/>
    </xf>
    <xf numFmtId="4" fontId="1" fillId="8" borderId="24" xfId="0" applyNumberFormat="1" applyFont="1" applyFill="1" applyBorder="1" applyAlignment="1" applyProtection="1">
      <alignment horizontal="center" vertical="center"/>
      <protection hidden="1"/>
    </xf>
    <xf numFmtId="4" fontId="1" fillId="8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8" xfId="0" applyNumberFormat="1" applyFont="1" applyFill="1" applyBorder="1" applyAlignment="1" applyProtection="1">
      <alignment horizontal="center" vertical="center"/>
      <protection locked="0"/>
    </xf>
    <xf numFmtId="4" fontId="1" fillId="8" borderId="18" xfId="0" applyNumberFormat="1" applyFont="1" applyFill="1" applyBorder="1" applyAlignment="1" applyProtection="1">
      <alignment horizontal="center" vertical="center"/>
      <protection hidden="1"/>
    </xf>
    <xf numFmtId="10" fontId="1" fillId="8" borderId="18" xfId="0" applyNumberFormat="1" applyFont="1" applyFill="1" applyBorder="1" applyAlignment="1" applyProtection="1">
      <alignment horizontal="center" vertical="center"/>
      <protection hidden="1"/>
    </xf>
    <xf numFmtId="10" fontId="1" fillId="8" borderId="20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1" fillId="8" borderId="1" xfId="0" applyNumberFormat="1" applyFont="1" applyFill="1" applyBorder="1" applyAlignment="1" applyProtection="1">
      <alignment horizontal="center" vertical="center"/>
      <protection hidden="1"/>
    </xf>
    <xf numFmtId="10" fontId="1" fillId="8" borderId="25" xfId="0" applyNumberFormat="1" applyFont="1" applyFill="1" applyBorder="1" applyAlignment="1" applyProtection="1">
      <alignment horizontal="center" vertical="center"/>
      <protection hidden="1"/>
    </xf>
    <xf numFmtId="4" fontId="1" fillId="7" borderId="24" xfId="0" applyNumberFormat="1" applyFont="1" applyFill="1" applyBorder="1" applyAlignment="1" applyProtection="1">
      <alignment horizontal="center" vertical="center"/>
      <protection hidden="1"/>
    </xf>
    <xf numFmtId="4" fontId="1" fillId="7" borderId="1" xfId="0" applyNumberFormat="1" applyFont="1" applyFill="1" applyBorder="1" applyAlignment="1" applyProtection="1">
      <alignment horizontal="center" vertical="center"/>
      <protection hidden="1"/>
    </xf>
    <xf numFmtId="10" fontId="1" fillId="7" borderId="1" xfId="0" applyNumberFormat="1" applyFont="1" applyFill="1" applyBorder="1" applyAlignment="1" applyProtection="1">
      <alignment horizontal="center" vertical="center"/>
      <protection hidden="1"/>
    </xf>
    <xf numFmtId="10" fontId="1" fillId="7" borderId="25" xfId="0" applyNumberFormat="1" applyFont="1" applyFill="1" applyBorder="1" applyAlignment="1" applyProtection="1">
      <alignment horizontal="center" vertical="center"/>
      <protection hidden="1"/>
    </xf>
    <xf numFmtId="4" fontId="3" fillId="10" borderId="38" xfId="0" applyNumberFormat="1" applyFont="1" applyFill="1" applyBorder="1" applyAlignment="1" applyProtection="1">
      <alignment horizontal="center" vertical="center"/>
      <protection hidden="1"/>
    </xf>
    <xf numFmtId="4" fontId="3" fillId="10" borderId="39" xfId="0" applyNumberFormat="1" applyFont="1" applyFill="1" applyBorder="1" applyAlignment="1" applyProtection="1">
      <alignment horizontal="center" vertical="center"/>
      <protection hidden="1"/>
    </xf>
    <xf numFmtId="10" fontId="3" fillId="10" borderId="39" xfId="0" applyNumberFormat="1" applyFont="1" applyFill="1" applyBorder="1" applyAlignment="1" applyProtection="1">
      <alignment horizontal="center" vertical="center"/>
      <protection hidden="1"/>
    </xf>
    <xf numFmtId="10" fontId="3" fillId="10" borderId="40" xfId="0" applyNumberFormat="1" applyFont="1" applyFill="1" applyBorder="1" applyAlignment="1" applyProtection="1">
      <alignment horizontal="center" vertical="center"/>
      <protection hidden="1"/>
    </xf>
    <xf numFmtId="0" fontId="3" fillId="9" borderId="42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7" fillId="0" borderId="46" xfId="0" applyFont="1" applyBorder="1" applyAlignment="1" applyProtection="1">
      <alignment horizontal="left" vertical="center" wrapText="1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24" xfId="0" applyFont="1" applyBorder="1" applyAlignment="1" applyProtection="1">
      <alignment horizontal="left" vertical="center" wrapText="1"/>
      <protection hidden="1"/>
    </xf>
    <xf numFmtId="0" fontId="7" fillId="0" borderId="46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left" vertical="center"/>
      <protection hidden="1"/>
    </xf>
  </cellXfs>
  <cellStyles count="2">
    <cellStyle name="Hypertextové prepojenie" xfId="1" builtinId="8"/>
    <cellStyle name="Normálna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7"/>
  <sheetViews>
    <sheetView tabSelected="1" workbookViewId="0">
      <selection activeCell="H10" sqref="H10"/>
    </sheetView>
  </sheetViews>
  <sheetFormatPr defaultRowHeight="12.75" x14ac:dyDescent="0.2"/>
  <cols>
    <col min="1" max="1" width="3.28515625" style="3" customWidth="1"/>
    <col min="2" max="3" width="12.7109375" style="3" customWidth="1"/>
    <col min="4" max="4" width="28.5703125" style="3" customWidth="1"/>
    <col min="5" max="5" width="47.28515625" style="3" hidden="1" customWidth="1"/>
    <col min="6" max="6" width="10" style="3" hidden="1" customWidth="1"/>
    <col min="7" max="7" width="10.5703125" style="3" customWidth="1"/>
    <col min="8" max="8" width="8.85546875" style="3" customWidth="1"/>
    <col min="9" max="9" width="11.7109375" style="3" customWidth="1"/>
    <col min="10" max="12" width="11" style="3" customWidth="1"/>
    <col min="13" max="14" width="11" style="3" hidden="1" customWidth="1"/>
    <col min="15" max="16" width="11.7109375" style="3" customWidth="1"/>
    <col min="17" max="17" width="15" style="4" hidden="1" customWidth="1"/>
    <col min="18" max="18" width="10.85546875" style="3" customWidth="1"/>
    <col min="19" max="19" width="11.7109375" style="3" customWidth="1"/>
    <col min="20" max="20" width="13.7109375" style="3" hidden="1" customWidth="1"/>
    <col min="21" max="21" width="13.28515625" style="3" hidden="1" customWidth="1"/>
    <col min="22" max="22" width="19.5703125" style="3" hidden="1" customWidth="1"/>
    <col min="23" max="23" width="13.28515625" style="1" hidden="1" customWidth="1"/>
    <col min="24" max="24" width="69.28515625" style="3" hidden="1" customWidth="1"/>
    <col min="25" max="25" width="13.28515625" style="3" hidden="1" customWidth="1"/>
    <col min="26" max="32" width="0" style="3" hidden="1" customWidth="1"/>
    <col min="33" max="33" width="9.140625" style="3"/>
    <col min="34" max="34" width="9.140625" style="3" hidden="1" customWidth="1"/>
    <col min="35" max="35" width="10.28515625" style="3" hidden="1" customWidth="1"/>
    <col min="36" max="42" width="9.140625" style="3" hidden="1" customWidth="1"/>
    <col min="43" max="43" width="11.28515625" style="3" hidden="1" customWidth="1"/>
    <col min="44" max="44" width="9.140625" style="3" hidden="1" customWidth="1"/>
    <col min="45" max="16384" width="9.140625" style="3"/>
  </cols>
  <sheetData>
    <row r="1" spans="1:44" ht="15" x14ac:dyDescent="0.2">
      <c r="A1" s="10" t="s">
        <v>0</v>
      </c>
      <c r="B1" s="11"/>
      <c r="C1" s="11"/>
      <c r="S1" s="12"/>
      <c r="U1" s="5" t="s">
        <v>1</v>
      </c>
      <c r="V1" s="9"/>
    </row>
    <row r="2" spans="1:44" x14ac:dyDescent="0.2">
      <c r="A2" s="13" t="s">
        <v>2</v>
      </c>
      <c r="I2" s="140" t="str">
        <f>IF(AND(H10&gt;6,I10=2023),"dĺžka realizácie projektu a predloženie záverečnej ŽoP maximálne do 30.06.2023","")</f>
        <v/>
      </c>
      <c r="J2" s="140"/>
      <c r="K2" s="140"/>
      <c r="L2" s="140"/>
      <c r="M2" s="140"/>
      <c r="N2" s="140"/>
      <c r="O2" s="140"/>
      <c r="P2" s="140"/>
      <c r="Q2" s="140"/>
      <c r="R2" s="140"/>
      <c r="U2" s="6">
        <v>2018</v>
      </c>
      <c r="V2" s="9"/>
    </row>
    <row r="3" spans="1:44" ht="15" customHeight="1" x14ac:dyDescent="0.2">
      <c r="A3" s="13"/>
      <c r="J3" s="14"/>
      <c r="K3" s="138"/>
      <c r="L3" s="138"/>
      <c r="Q3" s="14"/>
      <c r="R3" s="138"/>
      <c r="S3" s="138"/>
      <c r="U3" s="6">
        <v>2019</v>
      </c>
      <c r="V3" s="9"/>
    </row>
    <row r="4" spans="1:44" ht="15" customHeight="1" x14ac:dyDescent="0.2">
      <c r="A4" s="153" t="s">
        <v>3</v>
      </c>
      <c r="B4" s="153"/>
      <c r="C4" s="155"/>
      <c r="D4" s="156"/>
      <c r="E4" s="156"/>
      <c r="F4" s="156"/>
      <c r="G4" s="156"/>
      <c r="H4" s="156"/>
      <c r="I4" s="156"/>
      <c r="J4" s="156"/>
      <c r="K4" s="156"/>
      <c r="L4" s="157"/>
      <c r="M4" s="88"/>
      <c r="Q4" s="14"/>
      <c r="R4" s="138"/>
      <c r="S4" s="138"/>
      <c r="U4" s="6">
        <v>2020</v>
      </c>
      <c r="V4" s="9"/>
    </row>
    <row r="5" spans="1:44" ht="15" customHeight="1" x14ac:dyDescent="0.2">
      <c r="A5" s="153" t="s">
        <v>4</v>
      </c>
      <c r="B5" s="153"/>
      <c r="C5" s="154"/>
      <c r="D5" s="154"/>
      <c r="E5" s="154"/>
      <c r="F5" s="154"/>
      <c r="G5" s="154"/>
      <c r="H5" s="154"/>
      <c r="I5" s="154"/>
      <c r="J5" s="14"/>
      <c r="K5" s="138"/>
      <c r="L5" s="138"/>
      <c r="Q5" s="14"/>
      <c r="R5" s="138"/>
      <c r="S5" s="138"/>
      <c r="U5" s="6">
        <v>2021</v>
      </c>
      <c r="V5" s="9"/>
    </row>
    <row r="6" spans="1:44" ht="15" customHeight="1" x14ac:dyDescent="0.2">
      <c r="A6" s="13"/>
      <c r="J6" s="14"/>
      <c r="K6" s="138"/>
      <c r="L6" s="138"/>
      <c r="Q6" s="14"/>
      <c r="R6" s="138"/>
      <c r="S6" s="138"/>
      <c r="U6" s="6">
        <v>2022</v>
      </c>
      <c r="V6" s="9"/>
    </row>
    <row r="7" spans="1:44" x14ac:dyDescent="0.2">
      <c r="A7" s="13"/>
      <c r="E7" s="139" t="str">
        <f>IF(OR(U16&gt;0,W16&gt;0),"v červenooznačených riadkoch sú nekorektne zadané údaje","")</f>
        <v/>
      </c>
      <c r="F7" s="139"/>
      <c r="G7" s="139"/>
      <c r="H7" s="139"/>
      <c r="I7" s="139"/>
      <c r="J7" s="139"/>
      <c r="K7" s="139"/>
      <c r="M7" s="11"/>
      <c r="N7" s="11"/>
      <c r="U7" s="6">
        <v>2023</v>
      </c>
      <c r="V7" s="9"/>
    </row>
    <row r="8" spans="1:44" ht="13.5" thickBot="1" x14ac:dyDescent="0.25">
      <c r="V8" s="9"/>
    </row>
    <row r="9" spans="1:44" ht="20.100000000000001" customHeight="1" thickBot="1" x14ac:dyDescent="0.25">
      <c r="A9" s="143" t="s">
        <v>5</v>
      </c>
      <c r="B9" s="144"/>
      <c r="C9" s="144"/>
      <c r="D9" s="145"/>
      <c r="E9" s="16"/>
      <c r="F9" s="89"/>
      <c r="G9" s="120"/>
      <c r="H9" s="123" t="s">
        <v>70</v>
      </c>
      <c r="I9" s="124" t="s">
        <v>26</v>
      </c>
      <c r="J9" s="126" t="str">
        <f>IF(OR(J10="vyberte rok",AI9=""),"",IF(I10=2023,"",I10))</f>
        <v/>
      </c>
      <c r="K9" s="19" t="str">
        <f>IF(OR(H10="",H10="vyberte mesiac",I10=""),"",IF(I10="","",IF(I10=2023,2023,"----")))</f>
        <v/>
      </c>
      <c r="L9" s="130" t="str">
        <f>IF(OR(J10="",AI9=""),"",IF(AQ16=1,AQ11,IF(AQ16=2,AQ11,"")))</f>
        <v/>
      </c>
      <c r="M9" s="17"/>
      <c r="N9" s="17"/>
      <c r="O9" s="17"/>
      <c r="P9" s="17"/>
      <c r="Q9" s="17"/>
      <c r="R9" s="17"/>
      <c r="S9" s="20"/>
      <c r="U9" s="11"/>
      <c r="V9" s="11"/>
      <c r="AI9" s="119" t="str">
        <f>IF(OR(H10="",I10="",H10="vyberte mesiac"),"",CONCATENATE(H10,".",I10))</f>
        <v/>
      </c>
      <c r="AJ9" s="3" t="e">
        <f>YEAR(AI9)</f>
        <v>#VALUE!</v>
      </c>
      <c r="AK9" s="3" t="s">
        <v>71</v>
      </c>
      <c r="AM9" s="88" t="e">
        <f>EDATE(AI9,18)</f>
        <v>#VALUE!</v>
      </c>
      <c r="AN9" s="134" t="e">
        <f>YEAR(AI9)</f>
        <v>#VALUE!</v>
      </c>
      <c r="AO9" s="3" t="e">
        <f>TEXT(AN9,1)</f>
        <v>#VALUE!</v>
      </c>
      <c r="AP9" s="133" t="s">
        <v>72</v>
      </c>
      <c r="AQ9" s="133" t="s">
        <v>75</v>
      </c>
    </row>
    <row r="10" spans="1:44" ht="24.75" customHeight="1" thickBot="1" x14ac:dyDescent="0.25">
      <c r="A10" s="146"/>
      <c r="B10" s="147"/>
      <c r="C10" s="147"/>
      <c r="D10" s="148"/>
      <c r="E10" s="21"/>
      <c r="F10" s="87"/>
      <c r="G10" s="121" t="s">
        <v>55</v>
      </c>
      <c r="H10" s="125" t="s">
        <v>71</v>
      </c>
      <c r="I10" s="122"/>
      <c r="J10" s="127" t="str">
        <f>IF(I10="vyberte rok","",IF(AI9="","",AN9))</f>
        <v/>
      </c>
      <c r="K10" s="127" t="str">
        <f>IF(AI9="","",IF(AN9=2023,"",IF(AQ16=1,AQ12,IF(AQ16=2,J10+1))))</f>
        <v/>
      </c>
      <c r="L10" s="127" t="str">
        <f>IF(AI9="","",IF(K10="","",IF(AQ12=2023,"",IF(AQ11=2023,2023,IF(AQ16=2,AQ11,IF(AQ16=1,""))))))</f>
        <v/>
      </c>
      <c r="M10" s="23"/>
      <c r="N10" s="23"/>
      <c r="O10" s="24" t="s">
        <v>6</v>
      </c>
      <c r="P10" s="22"/>
      <c r="Q10" s="25"/>
      <c r="R10" s="24" t="s">
        <v>7</v>
      </c>
      <c r="S10" s="26" t="s">
        <v>8</v>
      </c>
      <c r="U10" s="11"/>
      <c r="V10" s="11"/>
      <c r="AK10" s="3">
        <v>1</v>
      </c>
      <c r="AN10" s="131" t="str">
        <f>IF(AI9="","",IF(AN9=2023,"",IF(AI17=0,EDATE(AI9,18),L9)))</f>
        <v/>
      </c>
      <c r="AQ10" s="132" t="e">
        <f>EDATE(AI9,18)</f>
        <v>#VALUE!</v>
      </c>
      <c r="AR10" s="134" t="e">
        <f>YEAR(AQ10)</f>
        <v>#VALUE!</v>
      </c>
    </row>
    <row r="11" spans="1:44" ht="20.100000000000001" customHeight="1" x14ac:dyDescent="0.2">
      <c r="A11" s="72" t="s">
        <v>9</v>
      </c>
      <c r="B11" s="64"/>
      <c r="C11" s="64"/>
      <c r="D11" s="65"/>
      <c r="E11" s="90"/>
      <c r="F11" s="90"/>
      <c r="G11" s="64"/>
      <c r="H11" s="64"/>
      <c r="I11" s="66"/>
      <c r="J11" s="75">
        <f t="shared" ref="J11:N11" si="0">SUM(J17:J127)</f>
        <v>0</v>
      </c>
      <c r="K11" s="75">
        <f t="shared" si="0"/>
        <v>0</v>
      </c>
      <c r="L11" s="75">
        <f t="shared" si="0"/>
        <v>0</v>
      </c>
      <c r="M11" s="75">
        <f t="shared" si="0"/>
        <v>0</v>
      </c>
      <c r="N11" s="75">
        <f t="shared" si="0"/>
        <v>0</v>
      </c>
      <c r="O11" s="75">
        <f>SUM(O17:O127)</f>
        <v>0</v>
      </c>
      <c r="P11" s="76"/>
      <c r="Q11" s="77"/>
      <c r="R11" s="75">
        <f>SUM(R17:R127)</f>
        <v>0</v>
      </c>
      <c r="S11" s="78">
        <f>SUM(S17:S127)</f>
        <v>0</v>
      </c>
      <c r="U11" s="11"/>
      <c r="V11" s="11"/>
      <c r="AH11" s="88" t="str">
        <f>AI9</f>
        <v/>
      </c>
      <c r="AI11" s="4" t="e">
        <f>DATEDIF(AH11,AH12,"m")</f>
        <v>#VALUE!</v>
      </c>
      <c r="AJ11" s="7">
        <f>IF(OR(I10="",H10="",H10="",H10="vyberte mesiac"),1,0)</f>
        <v>1</v>
      </c>
      <c r="AK11" s="3">
        <v>2</v>
      </c>
      <c r="AN11" s="7"/>
      <c r="AP11" s="3" t="s">
        <v>74</v>
      </c>
      <c r="AQ11" s="134" t="e">
        <f>IF(YEAR(AQ10)&gt;2023,2023,YEAR(AQ10))</f>
        <v>#VALUE!</v>
      </c>
    </row>
    <row r="12" spans="1:44" ht="20.100000000000001" customHeight="1" x14ac:dyDescent="0.2">
      <c r="A12" s="73" t="s">
        <v>10</v>
      </c>
      <c r="B12" s="67"/>
      <c r="C12" s="67"/>
      <c r="D12" s="68"/>
      <c r="E12" s="91"/>
      <c r="F12" s="91"/>
      <c r="G12" s="67"/>
      <c r="H12" s="67"/>
      <c r="I12" s="69"/>
      <c r="J12" s="27"/>
      <c r="K12" s="27"/>
      <c r="L12" s="27"/>
      <c r="M12" s="27"/>
      <c r="N12" s="27"/>
      <c r="O12" s="79">
        <f>SUM(J12:N12)</f>
        <v>0</v>
      </c>
      <c r="P12" s="80"/>
      <c r="Q12" s="28"/>
      <c r="R12" s="29"/>
      <c r="S12" s="81">
        <f>O12-R12</f>
        <v>0</v>
      </c>
      <c r="U12" s="11"/>
      <c r="V12" s="11"/>
      <c r="AH12" s="88" t="str">
        <f>L9</f>
        <v/>
      </c>
      <c r="AI12" s="88"/>
      <c r="AK12" s="3">
        <v>3</v>
      </c>
      <c r="AM12" s="3" t="e">
        <f>YEAR(EDATE(AI9,18))</f>
        <v>#VALUE!</v>
      </c>
      <c r="AN12" s="7"/>
      <c r="AP12" s="8" t="s">
        <v>73</v>
      </c>
      <c r="AQ12" s="8" t="e">
        <f>IF(AQ16=1,AQ11,IF(AQ16=2,"xxx"))</f>
        <v>#VALUE!</v>
      </c>
    </row>
    <row r="13" spans="1:44" ht="20.100000000000001" customHeight="1" thickBot="1" x14ac:dyDescent="0.25">
      <c r="A13" s="74" t="s">
        <v>11</v>
      </c>
      <c r="B13" s="70"/>
      <c r="C13" s="70"/>
      <c r="D13" s="71"/>
      <c r="E13" s="92"/>
      <c r="F13" s="92"/>
      <c r="G13" s="70"/>
      <c r="H13" s="70"/>
      <c r="I13" s="70"/>
      <c r="J13" s="82">
        <f>SUM(J11:J12)</f>
        <v>0</v>
      </c>
      <c r="K13" s="82">
        <f t="shared" ref="K13:O13" si="1">SUM(K11:K12)</f>
        <v>0</v>
      </c>
      <c r="L13" s="82">
        <f t="shared" si="1"/>
        <v>0</v>
      </c>
      <c r="M13" s="82">
        <f t="shared" si="1"/>
        <v>0</v>
      </c>
      <c r="N13" s="82">
        <f t="shared" si="1"/>
        <v>0</v>
      </c>
      <c r="O13" s="82">
        <f t="shared" si="1"/>
        <v>0</v>
      </c>
      <c r="P13" s="70"/>
      <c r="Q13" s="83"/>
      <c r="R13" s="82">
        <f>SUM(R11:R12)</f>
        <v>0</v>
      </c>
      <c r="S13" s="84">
        <f>SUM(S11:S12)</f>
        <v>0</v>
      </c>
      <c r="U13" s="11"/>
      <c r="V13" s="11"/>
      <c r="AH13" s="93"/>
      <c r="AK13" s="3">
        <v>4</v>
      </c>
      <c r="AN13" s="7"/>
    </row>
    <row r="14" spans="1:44" ht="13.5" thickBo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0"/>
      <c r="S14" s="30"/>
      <c r="U14" s="11"/>
      <c r="V14" s="11"/>
      <c r="AI14" s="3" t="e">
        <f>IF(L9-J9&gt;1,1,0)</f>
        <v>#VALUE!</v>
      </c>
      <c r="AK14" s="3">
        <v>5</v>
      </c>
      <c r="AN14" s="7"/>
    </row>
    <row r="15" spans="1:44" ht="24.95" customHeight="1" thickBot="1" x14ac:dyDescent="0.25">
      <c r="A15" s="32" t="s">
        <v>12</v>
      </c>
      <c r="B15" s="33"/>
      <c r="C15" s="33"/>
      <c r="D15" s="34"/>
      <c r="E15" s="149" t="s">
        <v>56</v>
      </c>
      <c r="F15" s="149" t="s">
        <v>47</v>
      </c>
      <c r="G15" s="17"/>
      <c r="H15" s="17"/>
      <c r="I15" s="17"/>
      <c r="J15" s="126" t="str">
        <f>IF(OR(I10="vyberte rok",I10=""),"",J9)</f>
        <v/>
      </c>
      <c r="K15" s="19" t="str">
        <f>IF(J10="","",K9)</f>
        <v/>
      </c>
      <c r="L15" s="130" t="str">
        <f>IF(OR(I10="vyberte rok",I10=""),"",L9)</f>
        <v/>
      </c>
      <c r="M15" s="18"/>
      <c r="N15" s="18"/>
      <c r="O15" s="17"/>
      <c r="P15" s="17"/>
      <c r="Q15" s="17"/>
      <c r="R15" s="17"/>
      <c r="S15" s="20"/>
      <c r="U15" s="2" t="s">
        <v>13</v>
      </c>
      <c r="V15" s="11"/>
      <c r="W15" s="2" t="s">
        <v>13</v>
      </c>
      <c r="X15" s="62" t="s">
        <v>57</v>
      </c>
      <c r="AK15" s="3">
        <v>6</v>
      </c>
      <c r="AN15" s="7"/>
      <c r="AQ15" s="7" t="s">
        <v>76</v>
      </c>
    </row>
    <row r="16" spans="1:44" ht="24.95" customHeight="1" thickBot="1" x14ac:dyDescent="0.25">
      <c r="A16" s="35" t="s">
        <v>14</v>
      </c>
      <c r="B16" s="36"/>
      <c r="C16" s="36"/>
      <c r="D16" s="37"/>
      <c r="E16" s="150"/>
      <c r="F16" s="150"/>
      <c r="G16" s="38" t="s">
        <v>15</v>
      </c>
      <c r="H16" s="39" t="s">
        <v>16</v>
      </c>
      <c r="I16" s="24" t="s">
        <v>17</v>
      </c>
      <c r="J16" s="127" t="str">
        <f>IF(OR(I10="vyberte rok",I10=""),"",J10)</f>
        <v/>
      </c>
      <c r="K16" s="127" t="str">
        <f>IF(OR(I10="vyberte rok",I10=""),"",K10)</f>
        <v/>
      </c>
      <c r="L16" s="127" t="str">
        <f>IF(OR(I10="vyberte rok",I10=""),"",L10)</f>
        <v/>
      </c>
      <c r="M16" s="23"/>
      <c r="N16" s="23"/>
      <c r="O16" s="24" t="s">
        <v>18</v>
      </c>
      <c r="P16" s="39" t="s">
        <v>19</v>
      </c>
      <c r="Q16" s="40" t="s">
        <v>20</v>
      </c>
      <c r="R16" s="39" t="s">
        <v>21</v>
      </c>
      <c r="S16" s="26" t="s">
        <v>22</v>
      </c>
      <c r="U16" s="41">
        <f>COUNTIF(U17:U127,"chyba")</f>
        <v>0</v>
      </c>
      <c r="V16" s="2" t="s">
        <v>23</v>
      </c>
      <c r="W16" s="41">
        <f>SUM(W17:W127)</f>
        <v>0</v>
      </c>
      <c r="X16" s="62" t="s">
        <v>58</v>
      </c>
      <c r="AK16" s="3">
        <v>7</v>
      </c>
      <c r="AQ16" s="135" t="e">
        <f>AQ11-AN9</f>
        <v>#VALUE!</v>
      </c>
    </row>
    <row r="17" spans="1:43" s="49" customFormat="1" ht="35.1" customHeight="1" x14ac:dyDescent="0.2">
      <c r="A17" s="42">
        <v>1</v>
      </c>
      <c r="B17" s="141"/>
      <c r="C17" s="141"/>
      <c r="D17" s="141"/>
      <c r="E17" s="94"/>
      <c r="F17" s="95"/>
      <c r="G17" s="43"/>
      <c r="H17" s="44"/>
      <c r="I17" s="85">
        <f>ROUNDDOWN(G17*H17,2)</f>
        <v>0</v>
      </c>
      <c r="J17" s="44"/>
      <c r="K17" s="44"/>
      <c r="L17" s="44"/>
      <c r="M17" s="44"/>
      <c r="N17" s="44"/>
      <c r="O17" s="85">
        <f t="shared" ref="O17:O48" si="2">SUM(J17:N17)</f>
        <v>0</v>
      </c>
      <c r="P17" s="45" t="str">
        <f t="shared" ref="P17:P48" si="3">IF(ROUNDDOWN(G17*H17,2)-ROUNDDOWN(SUM(J17:N17),2)=0,"","zlý súčet")</f>
        <v/>
      </c>
      <c r="Q17" s="46"/>
      <c r="R17" s="47"/>
      <c r="S17" s="48">
        <f t="shared" ref="S17:S80" si="4">O17-R17</f>
        <v>0</v>
      </c>
      <c r="T17" s="2" t="str">
        <f>IF(E17=$X$15,"fokus_1",IF(E17=$X$16,"fokus_2",IF(E17=$X$17,"fokus_3",IF(E17=$X$18,"fokus_4",IF(E17=$X$19,"fokus_5",IF(E17=$X$20,"fokus_6",IF(E17=$X$21,"fokus_7",IF(E17=$X$22,"fokus_8",IF(E17=$X$23,"fokus_8",IF(E17=$X$24,"fokus_9",IF(E17=$X$25,"fokus_10","")))))))))))</f>
        <v/>
      </c>
      <c r="U17" s="2" t="str">
        <f>IF(AND(I17&gt;0,OR(B17="")),"chyba","ok")</f>
        <v>ok</v>
      </c>
      <c r="V17" s="2">
        <f>IF(U17="chyba",1,0)</f>
        <v>0</v>
      </c>
      <c r="W17" s="2">
        <f>IF(P17="zlý súčet",1,0)</f>
        <v>0</v>
      </c>
      <c r="X17" s="96" t="s">
        <v>59</v>
      </c>
      <c r="AI17" s="97"/>
      <c r="AK17" s="49">
        <v>8</v>
      </c>
    </row>
    <row r="18" spans="1:43" ht="35.1" customHeight="1" x14ac:dyDescent="0.2">
      <c r="A18" s="50">
        <v>2</v>
      </c>
      <c r="B18" s="142"/>
      <c r="C18" s="142"/>
      <c r="D18" s="142"/>
      <c r="E18" s="94"/>
      <c r="F18" s="95"/>
      <c r="G18" s="51"/>
      <c r="H18" s="52"/>
      <c r="I18" s="85">
        <f t="shared" ref="I18:I81" si="5">ROUNDDOWN(G18*H18,2)</f>
        <v>0</v>
      </c>
      <c r="J18" s="52"/>
      <c r="K18" s="52"/>
      <c r="L18" s="52"/>
      <c r="M18" s="52"/>
      <c r="N18" s="52"/>
      <c r="O18" s="85">
        <f t="shared" si="2"/>
        <v>0</v>
      </c>
      <c r="P18" s="45" t="str">
        <f t="shared" si="3"/>
        <v/>
      </c>
      <c r="Q18" s="46"/>
      <c r="R18" s="53"/>
      <c r="S18" s="54">
        <f t="shared" si="4"/>
        <v>0</v>
      </c>
      <c r="T18" s="2" t="str">
        <f t="shared" ref="T18:T81" si="6">IF(E18=$X$15,"fokus_1",IF(E18=$X$16,"fokus_2",IF(E18=$X$17,"fokus_3",IF(E18=$X$18,"fokus_4",IF(E18=$X$19,"fokus_5",IF(E18=$X$20,"fokus_6",IF(E18=$X$21,"fokus_7",IF(E18=$X$22,"fokus_8",IF(E18=$X$23,"fokus_8",IF(E18=$X$24,"fokus_9",IF(E18=$X$25,"fokus_10","")))))))))))</f>
        <v/>
      </c>
      <c r="U18" s="2" t="str">
        <f t="shared" ref="U18:U81" si="7">IF(AND(I18&gt;0,OR(B18="")),"chyba","ok")</f>
        <v>ok</v>
      </c>
      <c r="V18" s="2">
        <f t="shared" ref="V18:V81" si="8">IF(U18="chyba",1,0)</f>
        <v>0</v>
      </c>
      <c r="W18" s="2">
        <f t="shared" ref="W18:W81" si="9">IF(P18="zlý súčet",1,0)</f>
        <v>0</v>
      </c>
      <c r="X18" s="3" t="s">
        <v>60</v>
      </c>
      <c r="AI18" s="1">
        <f>IF(AND(H10&gt;6,I10=2023),1,0)</f>
        <v>0</v>
      </c>
      <c r="AK18" s="3">
        <v>9</v>
      </c>
      <c r="AP18" s="3" t="s">
        <v>77</v>
      </c>
    </row>
    <row r="19" spans="1:43" ht="35.1" customHeight="1" x14ac:dyDescent="0.2">
      <c r="A19" s="50">
        <v>3</v>
      </c>
      <c r="B19" s="142"/>
      <c r="C19" s="142"/>
      <c r="D19" s="142"/>
      <c r="E19" s="94"/>
      <c r="F19" s="95"/>
      <c r="G19" s="51"/>
      <c r="H19" s="52"/>
      <c r="I19" s="85">
        <f t="shared" si="5"/>
        <v>0</v>
      </c>
      <c r="J19" s="52"/>
      <c r="K19" s="52"/>
      <c r="L19" s="52"/>
      <c r="M19" s="52"/>
      <c r="N19" s="52"/>
      <c r="O19" s="85">
        <f t="shared" si="2"/>
        <v>0</v>
      </c>
      <c r="P19" s="45" t="str">
        <f t="shared" si="3"/>
        <v/>
      </c>
      <c r="Q19" s="46"/>
      <c r="R19" s="53"/>
      <c r="S19" s="54">
        <f t="shared" si="4"/>
        <v>0</v>
      </c>
      <c r="T19" s="2" t="str">
        <f t="shared" si="6"/>
        <v/>
      </c>
      <c r="U19" s="2" t="str">
        <f t="shared" si="7"/>
        <v>ok</v>
      </c>
      <c r="V19" s="2">
        <f t="shared" si="8"/>
        <v>0</v>
      </c>
      <c r="W19" s="2">
        <f t="shared" si="9"/>
        <v>0</v>
      </c>
      <c r="X19" s="3" t="s">
        <v>61</v>
      </c>
      <c r="AK19" s="3">
        <v>10</v>
      </c>
      <c r="AP19" s="3" t="s">
        <v>78</v>
      </c>
      <c r="AQ19" s="132" t="e">
        <f>EDATE(AI9,48)</f>
        <v>#VALUE!</v>
      </c>
    </row>
    <row r="20" spans="1:43" ht="35.1" customHeight="1" x14ac:dyDescent="0.2">
      <c r="A20" s="50">
        <v>4</v>
      </c>
      <c r="B20" s="142"/>
      <c r="C20" s="142"/>
      <c r="D20" s="142"/>
      <c r="E20" s="94"/>
      <c r="F20" s="95"/>
      <c r="G20" s="51"/>
      <c r="H20" s="52"/>
      <c r="I20" s="85">
        <f t="shared" si="5"/>
        <v>0</v>
      </c>
      <c r="J20" s="52"/>
      <c r="K20" s="52"/>
      <c r="L20" s="52"/>
      <c r="M20" s="52"/>
      <c r="N20" s="52"/>
      <c r="O20" s="85">
        <f t="shared" si="2"/>
        <v>0</v>
      </c>
      <c r="P20" s="45" t="str">
        <f t="shared" si="3"/>
        <v/>
      </c>
      <c r="Q20" s="46"/>
      <c r="R20" s="53"/>
      <c r="S20" s="54">
        <f t="shared" si="4"/>
        <v>0</v>
      </c>
      <c r="T20" s="2" t="str">
        <f t="shared" si="6"/>
        <v/>
      </c>
      <c r="U20" s="2" t="str">
        <f t="shared" si="7"/>
        <v>ok</v>
      </c>
      <c r="V20" s="2">
        <f t="shared" si="8"/>
        <v>0</v>
      </c>
      <c r="W20" s="2">
        <f t="shared" si="9"/>
        <v>0</v>
      </c>
      <c r="X20" s="3" t="s">
        <v>62</v>
      </c>
      <c r="AK20" s="3">
        <v>11</v>
      </c>
      <c r="AP20" s="3" t="s">
        <v>79</v>
      </c>
      <c r="AQ20" s="132" t="e">
        <f>EDATE(AI9,36)</f>
        <v>#VALUE!</v>
      </c>
    </row>
    <row r="21" spans="1:43" ht="35.1" customHeight="1" x14ac:dyDescent="0.2">
      <c r="A21" s="50">
        <v>5</v>
      </c>
      <c r="B21" s="142"/>
      <c r="C21" s="142"/>
      <c r="D21" s="142"/>
      <c r="E21" s="94"/>
      <c r="F21" s="95"/>
      <c r="G21" s="51"/>
      <c r="H21" s="52"/>
      <c r="I21" s="85">
        <f t="shared" si="5"/>
        <v>0</v>
      </c>
      <c r="J21" s="52"/>
      <c r="K21" s="52"/>
      <c r="L21" s="52"/>
      <c r="M21" s="52"/>
      <c r="N21" s="52"/>
      <c r="O21" s="85">
        <f t="shared" si="2"/>
        <v>0</v>
      </c>
      <c r="P21" s="45" t="str">
        <f t="shared" si="3"/>
        <v/>
      </c>
      <c r="Q21" s="46"/>
      <c r="R21" s="53"/>
      <c r="S21" s="54">
        <f t="shared" si="4"/>
        <v>0</v>
      </c>
      <c r="T21" s="2" t="str">
        <f t="shared" si="6"/>
        <v/>
      </c>
      <c r="U21" s="2" t="str">
        <f t="shared" si="7"/>
        <v>ok</v>
      </c>
      <c r="V21" s="2">
        <f t="shared" si="8"/>
        <v>0</v>
      </c>
      <c r="W21" s="2">
        <f t="shared" si="9"/>
        <v>0</v>
      </c>
      <c r="X21" s="3" t="s">
        <v>63</v>
      </c>
      <c r="AK21" s="3">
        <v>12</v>
      </c>
      <c r="AP21" s="3" t="s">
        <v>80</v>
      </c>
      <c r="AQ21" s="132" t="e">
        <f>EDATE(AI9,24)</f>
        <v>#VALUE!</v>
      </c>
    </row>
    <row r="22" spans="1:43" ht="35.1" customHeight="1" x14ac:dyDescent="0.2">
      <c r="A22" s="50">
        <v>6</v>
      </c>
      <c r="B22" s="142"/>
      <c r="C22" s="142"/>
      <c r="D22" s="142"/>
      <c r="E22" s="94"/>
      <c r="F22" s="95"/>
      <c r="G22" s="51"/>
      <c r="H22" s="52"/>
      <c r="I22" s="85">
        <f t="shared" si="5"/>
        <v>0</v>
      </c>
      <c r="J22" s="52"/>
      <c r="K22" s="52"/>
      <c r="L22" s="52"/>
      <c r="M22" s="52"/>
      <c r="N22" s="52"/>
      <c r="O22" s="85">
        <f t="shared" si="2"/>
        <v>0</v>
      </c>
      <c r="P22" s="45" t="str">
        <f t="shared" si="3"/>
        <v/>
      </c>
      <c r="Q22" s="46"/>
      <c r="R22" s="53"/>
      <c r="S22" s="54">
        <f t="shared" si="4"/>
        <v>0</v>
      </c>
      <c r="T22" s="2" t="str">
        <f t="shared" si="6"/>
        <v/>
      </c>
      <c r="U22" s="2" t="str">
        <f t="shared" si="7"/>
        <v>ok</v>
      </c>
      <c r="V22" s="2">
        <f t="shared" si="8"/>
        <v>0</v>
      </c>
      <c r="W22" s="2">
        <f t="shared" si="9"/>
        <v>0</v>
      </c>
      <c r="X22" s="3" t="s">
        <v>64</v>
      </c>
      <c r="AP22" s="3" t="s">
        <v>81</v>
      </c>
      <c r="AQ22" s="132" t="e">
        <f>EDATE(AI9,12)</f>
        <v>#VALUE!</v>
      </c>
    </row>
    <row r="23" spans="1:43" ht="35.1" customHeight="1" x14ac:dyDescent="0.2">
      <c r="A23" s="50">
        <v>7</v>
      </c>
      <c r="B23" s="151"/>
      <c r="C23" s="151"/>
      <c r="D23" s="151"/>
      <c r="E23" s="94"/>
      <c r="F23" s="95"/>
      <c r="G23" s="51"/>
      <c r="H23" s="52"/>
      <c r="I23" s="85">
        <f t="shared" si="5"/>
        <v>0</v>
      </c>
      <c r="J23" s="52"/>
      <c r="K23" s="52"/>
      <c r="L23" s="52"/>
      <c r="M23" s="52"/>
      <c r="N23" s="52"/>
      <c r="O23" s="85">
        <f t="shared" si="2"/>
        <v>0</v>
      </c>
      <c r="P23" s="45" t="str">
        <f t="shared" si="3"/>
        <v/>
      </c>
      <c r="Q23" s="46"/>
      <c r="R23" s="53"/>
      <c r="S23" s="54">
        <f t="shared" si="4"/>
        <v>0</v>
      </c>
      <c r="T23" s="2" t="str">
        <f t="shared" si="6"/>
        <v/>
      </c>
      <c r="U23" s="2" t="str">
        <f t="shared" si="7"/>
        <v>ok</v>
      </c>
      <c r="V23" s="2">
        <f t="shared" si="8"/>
        <v>0</v>
      </c>
      <c r="W23" s="2">
        <f t="shared" si="9"/>
        <v>0</v>
      </c>
      <c r="X23" s="3" t="s">
        <v>65</v>
      </c>
    </row>
    <row r="24" spans="1:43" ht="35.1" customHeight="1" x14ac:dyDescent="0.2">
      <c r="A24" s="50">
        <v>8</v>
      </c>
      <c r="B24" s="151"/>
      <c r="C24" s="151"/>
      <c r="D24" s="151"/>
      <c r="E24" s="94"/>
      <c r="F24" s="95"/>
      <c r="G24" s="51"/>
      <c r="H24" s="52"/>
      <c r="I24" s="85">
        <f t="shared" si="5"/>
        <v>0</v>
      </c>
      <c r="J24" s="52"/>
      <c r="K24" s="52"/>
      <c r="L24" s="52"/>
      <c r="M24" s="52"/>
      <c r="N24" s="52"/>
      <c r="O24" s="85">
        <f t="shared" si="2"/>
        <v>0</v>
      </c>
      <c r="P24" s="45" t="str">
        <f t="shared" si="3"/>
        <v/>
      </c>
      <c r="Q24" s="46"/>
      <c r="R24" s="53"/>
      <c r="S24" s="54">
        <f t="shared" si="4"/>
        <v>0</v>
      </c>
      <c r="T24" s="2" t="str">
        <f t="shared" si="6"/>
        <v/>
      </c>
      <c r="U24" s="2" t="str">
        <f t="shared" si="7"/>
        <v>ok</v>
      </c>
      <c r="V24" s="2">
        <f t="shared" si="8"/>
        <v>0</v>
      </c>
      <c r="W24" s="2">
        <f t="shared" si="9"/>
        <v>0</v>
      </c>
      <c r="X24" s="3" t="s">
        <v>66</v>
      </c>
    </row>
    <row r="25" spans="1:43" ht="35.1" customHeight="1" x14ac:dyDescent="0.2">
      <c r="A25" s="50">
        <v>9</v>
      </c>
      <c r="B25" s="151"/>
      <c r="C25" s="151"/>
      <c r="D25" s="151"/>
      <c r="E25" s="94"/>
      <c r="F25" s="95"/>
      <c r="G25" s="51"/>
      <c r="H25" s="52"/>
      <c r="I25" s="85">
        <f t="shared" si="5"/>
        <v>0</v>
      </c>
      <c r="J25" s="52"/>
      <c r="K25" s="52"/>
      <c r="L25" s="52"/>
      <c r="M25" s="52"/>
      <c r="N25" s="52"/>
      <c r="O25" s="85">
        <f t="shared" si="2"/>
        <v>0</v>
      </c>
      <c r="P25" s="45" t="str">
        <f t="shared" si="3"/>
        <v/>
      </c>
      <c r="Q25" s="46"/>
      <c r="R25" s="53"/>
      <c r="S25" s="54">
        <f t="shared" si="4"/>
        <v>0</v>
      </c>
      <c r="T25" s="2" t="str">
        <f t="shared" si="6"/>
        <v/>
      </c>
      <c r="U25" s="2" t="str">
        <f t="shared" si="7"/>
        <v>ok</v>
      </c>
      <c r="V25" s="2">
        <f t="shared" si="8"/>
        <v>0</v>
      </c>
      <c r="W25" s="2">
        <f t="shared" si="9"/>
        <v>0</v>
      </c>
      <c r="X25" s="3" t="s">
        <v>67</v>
      </c>
    </row>
    <row r="26" spans="1:43" ht="35.1" customHeight="1" x14ac:dyDescent="0.2">
      <c r="A26" s="50">
        <v>10</v>
      </c>
      <c r="B26" s="151"/>
      <c r="C26" s="151"/>
      <c r="D26" s="151"/>
      <c r="E26" s="94"/>
      <c r="F26" s="95"/>
      <c r="G26" s="51"/>
      <c r="H26" s="52"/>
      <c r="I26" s="85">
        <f t="shared" si="5"/>
        <v>0</v>
      </c>
      <c r="J26" s="52"/>
      <c r="K26" s="52"/>
      <c r="L26" s="52"/>
      <c r="M26" s="52"/>
      <c r="N26" s="52"/>
      <c r="O26" s="85">
        <f t="shared" si="2"/>
        <v>0</v>
      </c>
      <c r="P26" s="45" t="str">
        <f t="shared" si="3"/>
        <v/>
      </c>
      <c r="Q26" s="46"/>
      <c r="R26" s="53"/>
      <c r="S26" s="54">
        <f t="shared" si="4"/>
        <v>0</v>
      </c>
      <c r="T26" s="2" t="str">
        <f t="shared" si="6"/>
        <v/>
      </c>
      <c r="U26" s="2" t="str">
        <f t="shared" si="7"/>
        <v>ok</v>
      </c>
      <c r="V26" s="2">
        <f t="shared" si="8"/>
        <v>0</v>
      </c>
      <c r="W26" s="2">
        <f t="shared" si="9"/>
        <v>0</v>
      </c>
    </row>
    <row r="27" spans="1:43" ht="35.1" customHeight="1" x14ac:dyDescent="0.2">
      <c r="A27" s="50">
        <v>11</v>
      </c>
      <c r="B27" s="151"/>
      <c r="C27" s="151"/>
      <c r="D27" s="151"/>
      <c r="E27" s="94"/>
      <c r="F27" s="95"/>
      <c r="G27" s="51"/>
      <c r="H27" s="52"/>
      <c r="I27" s="85">
        <f t="shared" si="5"/>
        <v>0</v>
      </c>
      <c r="J27" s="52"/>
      <c r="K27" s="52"/>
      <c r="L27" s="52"/>
      <c r="M27" s="52"/>
      <c r="N27" s="52"/>
      <c r="O27" s="85">
        <f t="shared" si="2"/>
        <v>0</v>
      </c>
      <c r="P27" s="45" t="str">
        <f t="shared" si="3"/>
        <v/>
      </c>
      <c r="Q27" s="46"/>
      <c r="R27" s="53"/>
      <c r="S27" s="54">
        <f t="shared" si="4"/>
        <v>0</v>
      </c>
      <c r="T27" s="2" t="str">
        <f t="shared" si="6"/>
        <v/>
      </c>
      <c r="U27" s="2" t="str">
        <f t="shared" si="7"/>
        <v>ok</v>
      </c>
      <c r="V27" s="2">
        <f t="shared" si="8"/>
        <v>0</v>
      </c>
      <c r="W27" s="2">
        <f t="shared" si="9"/>
        <v>0</v>
      </c>
    </row>
    <row r="28" spans="1:43" ht="35.1" customHeight="1" x14ac:dyDescent="0.2">
      <c r="A28" s="50">
        <v>12</v>
      </c>
      <c r="B28" s="151"/>
      <c r="C28" s="151"/>
      <c r="D28" s="151"/>
      <c r="E28" s="94"/>
      <c r="F28" s="95"/>
      <c r="G28" s="51"/>
      <c r="H28" s="52"/>
      <c r="I28" s="85">
        <f t="shared" si="5"/>
        <v>0</v>
      </c>
      <c r="J28" s="52"/>
      <c r="K28" s="52"/>
      <c r="L28" s="52"/>
      <c r="M28" s="52"/>
      <c r="N28" s="52"/>
      <c r="O28" s="85">
        <f t="shared" si="2"/>
        <v>0</v>
      </c>
      <c r="P28" s="45" t="str">
        <f t="shared" si="3"/>
        <v/>
      </c>
      <c r="Q28" s="46"/>
      <c r="R28" s="53"/>
      <c r="S28" s="54">
        <f t="shared" si="4"/>
        <v>0</v>
      </c>
      <c r="T28" s="2" t="str">
        <f t="shared" si="6"/>
        <v/>
      </c>
      <c r="U28" s="2" t="str">
        <f t="shared" si="7"/>
        <v>ok</v>
      </c>
      <c r="V28" s="2">
        <f t="shared" si="8"/>
        <v>0</v>
      </c>
      <c r="W28" s="2">
        <f t="shared" si="9"/>
        <v>0</v>
      </c>
      <c r="X28" s="3" t="s">
        <v>48</v>
      </c>
    </row>
    <row r="29" spans="1:43" ht="35.1" customHeight="1" x14ac:dyDescent="0.2">
      <c r="A29" s="50">
        <v>13</v>
      </c>
      <c r="B29" s="151"/>
      <c r="C29" s="151"/>
      <c r="D29" s="151"/>
      <c r="E29" s="94"/>
      <c r="F29" s="95"/>
      <c r="G29" s="51"/>
      <c r="H29" s="52"/>
      <c r="I29" s="85">
        <f t="shared" si="5"/>
        <v>0</v>
      </c>
      <c r="J29" s="52"/>
      <c r="K29" s="52"/>
      <c r="L29" s="52"/>
      <c r="M29" s="52"/>
      <c r="N29" s="52"/>
      <c r="O29" s="85">
        <f t="shared" si="2"/>
        <v>0</v>
      </c>
      <c r="P29" s="45" t="str">
        <f t="shared" si="3"/>
        <v/>
      </c>
      <c r="Q29" s="46"/>
      <c r="R29" s="53"/>
      <c r="S29" s="54">
        <f t="shared" si="4"/>
        <v>0</v>
      </c>
      <c r="T29" s="2" t="str">
        <f t="shared" si="6"/>
        <v/>
      </c>
      <c r="U29" s="2" t="str">
        <f t="shared" si="7"/>
        <v>ok</v>
      </c>
      <c r="V29" s="2">
        <f t="shared" si="8"/>
        <v>0</v>
      </c>
      <c r="W29" s="2">
        <f t="shared" si="9"/>
        <v>0</v>
      </c>
      <c r="X29" s="3" t="s">
        <v>52</v>
      </c>
    </row>
    <row r="30" spans="1:43" ht="35.1" customHeight="1" x14ac:dyDescent="0.2">
      <c r="A30" s="50">
        <v>14</v>
      </c>
      <c r="B30" s="151"/>
      <c r="C30" s="151"/>
      <c r="D30" s="151"/>
      <c r="E30" s="94"/>
      <c r="F30" s="95"/>
      <c r="G30" s="51"/>
      <c r="H30" s="52"/>
      <c r="I30" s="85">
        <f t="shared" si="5"/>
        <v>0</v>
      </c>
      <c r="J30" s="52"/>
      <c r="K30" s="52"/>
      <c r="L30" s="52"/>
      <c r="M30" s="52"/>
      <c r="N30" s="52"/>
      <c r="O30" s="85">
        <f t="shared" si="2"/>
        <v>0</v>
      </c>
      <c r="P30" s="45" t="str">
        <f t="shared" si="3"/>
        <v/>
      </c>
      <c r="Q30" s="46"/>
      <c r="R30" s="53"/>
      <c r="S30" s="54">
        <f t="shared" si="4"/>
        <v>0</v>
      </c>
      <c r="T30" s="2" t="str">
        <f t="shared" si="6"/>
        <v/>
      </c>
      <c r="U30" s="2" t="str">
        <f t="shared" si="7"/>
        <v>ok</v>
      </c>
      <c r="V30" s="2">
        <f t="shared" si="8"/>
        <v>0</v>
      </c>
      <c r="W30" s="2">
        <f t="shared" si="9"/>
        <v>0</v>
      </c>
      <c r="X30" s="3" t="s">
        <v>53</v>
      </c>
    </row>
    <row r="31" spans="1:43" ht="35.1" customHeight="1" x14ac:dyDescent="0.2">
      <c r="A31" s="50">
        <v>15</v>
      </c>
      <c r="B31" s="151"/>
      <c r="C31" s="151"/>
      <c r="D31" s="151"/>
      <c r="E31" s="94"/>
      <c r="F31" s="95"/>
      <c r="G31" s="51"/>
      <c r="H31" s="52"/>
      <c r="I31" s="85">
        <f t="shared" si="5"/>
        <v>0</v>
      </c>
      <c r="J31" s="52"/>
      <c r="K31" s="52"/>
      <c r="L31" s="52"/>
      <c r="M31" s="52"/>
      <c r="N31" s="52"/>
      <c r="O31" s="85">
        <f t="shared" si="2"/>
        <v>0</v>
      </c>
      <c r="P31" s="45" t="str">
        <f t="shared" si="3"/>
        <v/>
      </c>
      <c r="Q31" s="46"/>
      <c r="R31" s="53"/>
      <c r="S31" s="54">
        <f t="shared" si="4"/>
        <v>0</v>
      </c>
      <c r="T31" s="2" t="str">
        <f t="shared" si="6"/>
        <v/>
      </c>
      <c r="U31" s="2" t="str">
        <f t="shared" si="7"/>
        <v>ok</v>
      </c>
      <c r="V31" s="2">
        <f t="shared" si="8"/>
        <v>0</v>
      </c>
      <c r="W31" s="2">
        <f t="shared" si="9"/>
        <v>0</v>
      </c>
      <c r="X31" s="3" t="s">
        <v>68</v>
      </c>
    </row>
    <row r="32" spans="1:43" ht="35.1" customHeight="1" x14ac:dyDescent="0.2">
      <c r="A32" s="50">
        <v>16</v>
      </c>
      <c r="B32" s="151"/>
      <c r="C32" s="151"/>
      <c r="D32" s="151"/>
      <c r="E32" s="94"/>
      <c r="F32" s="95"/>
      <c r="G32" s="51"/>
      <c r="H32" s="52"/>
      <c r="I32" s="85">
        <f t="shared" si="5"/>
        <v>0</v>
      </c>
      <c r="J32" s="52"/>
      <c r="K32" s="52"/>
      <c r="L32" s="52"/>
      <c r="M32" s="52"/>
      <c r="N32" s="52"/>
      <c r="O32" s="85">
        <f t="shared" si="2"/>
        <v>0</v>
      </c>
      <c r="P32" s="45" t="str">
        <f t="shared" si="3"/>
        <v/>
      </c>
      <c r="Q32" s="46"/>
      <c r="R32" s="53"/>
      <c r="S32" s="54">
        <f t="shared" si="4"/>
        <v>0</v>
      </c>
      <c r="T32" s="2" t="str">
        <f t="shared" si="6"/>
        <v/>
      </c>
      <c r="U32" s="2" t="str">
        <f t="shared" si="7"/>
        <v>ok</v>
      </c>
      <c r="V32" s="2">
        <f t="shared" si="8"/>
        <v>0</v>
      </c>
      <c r="W32" s="2">
        <f t="shared" si="9"/>
        <v>0</v>
      </c>
      <c r="X32" s="3" t="s">
        <v>48</v>
      </c>
    </row>
    <row r="33" spans="1:24" ht="35.1" customHeight="1" x14ac:dyDescent="0.2">
      <c r="A33" s="50">
        <v>17</v>
      </c>
      <c r="B33" s="151"/>
      <c r="C33" s="151"/>
      <c r="D33" s="151"/>
      <c r="E33" s="94"/>
      <c r="F33" s="95"/>
      <c r="G33" s="51"/>
      <c r="H33" s="52"/>
      <c r="I33" s="85">
        <f t="shared" si="5"/>
        <v>0</v>
      </c>
      <c r="J33" s="52"/>
      <c r="K33" s="52"/>
      <c r="L33" s="52"/>
      <c r="M33" s="52"/>
      <c r="N33" s="52"/>
      <c r="O33" s="85">
        <f t="shared" si="2"/>
        <v>0</v>
      </c>
      <c r="P33" s="45" t="str">
        <f t="shared" si="3"/>
        <v/>
      </c>
      <c r="Q33" s="46"/>
      <c r="R33" s="53"/>
      <c r="S33" s="54">
        <f t="shared" si="4"/>
        <v>0</v>
      </c>
      <c r="T33" s="2" t="str">
        <f t="shared" si="6"/>
        <v/>
      </c>
      <c r="U33" s="2" t="str">
        <f t="shared" si="7"/>
        <v>ok</v>
      </c>
      <c r="V33" s="2">
        <f t="shared" si="8"/>
        <v>0</v>
      </c>
      <c r="W33" s="2">
        <f t="shared" si="9"/>
        <v>0</v>
      </c>
      <c r="X33" s="3" t="s">
        <v>51</v>
      </c>
    </row>
    <row r="34" spans="1:24" ht="35.1" customHeight="1" x14ac:dyDescent="0.2">
      <c r="A34" s="50">
        <v>18</v>
      </c>
      <c r="B34" s="151"/>
      <c r="C34" s="151"/>
      <c r="D34" s="151"/>
      <c r="E34" s="94"/>
      <c r="F34" s="95"/>
      <c r="G34" s="51"/>
      <c r="H34" s="52"/>
      <c r="I34" s="85">
        <f t="shared" si="5"/>
        <v>0</v>
      </c>
      <c r="J34" s="52"/>
      <c r="K34" s="52"/>
      <c r="L34" s="52"/>
      <c r="M34" s="52"/>
      <c r="N34" s="52"/>
      <c r="O34" s="85">
        <f t="shared" si="2"/>
        <v>0</v>
      </c>
      <c r="P34" s="45" t="str">
        <f t="shared" si="3"/>
        <v/>
      </c>
      <c r="Q34" s="46"/>
      <c r="R34" s="53"/>
      <c r="S34" s="54">
        <f t="shared" si="4"/>
        <v>0</v>
      </c>
      <c r="T34" s="2" t="str">
        <f t="shared" si="6"/>
        <v/>
      </c>
      <c r="U34" s="2" t="str">
        <f t="shared" si="7"/>
        <v>ok</v>
      </c>
      <c r="V34" s="2">
        <f t="shared" si="8"/>
        <v>0</v>
      </c>
      <c r="W34" s="2">
        <f t="shared" si="9"/>
        <v>0</v>
      </c>
      <c r="X34" s="3" t="s">
        <v>54</v>
      </c>
    </row>
    <row r="35" spans="1:24" ht="35.1" customHeight="1" x14ac:dyDescent="0.2">
      <c r="A35" s="50">
        <v>19</v>
      </c>
      <c r="B35" s="151"/>
      <c r="C35" s="151"/>
      <c r="D35" s="151"/>
      <c r="E35" s="94"/>
      <c r="F35" s="95"/>
      <c r="G35" s="51"/>
      <c r="H35" s="52"/>
      <c r="I35" s="85">
        <f t="shared" si="5"/>
        <v>0</v>
      </c>
      <c r="J35" s="52"/>
      <c r="K35" s="52"/>
      <c r="L35" s="52"/>
      <c r="M35" s="52"/>
      <c r="N35" s="52"/>
      <c r="O35" s="85">
        <f t="shared" si="2"/>
        <v>0</v>
      </c>
      <c r="P35" s="45" t="str">
        <f t="shared" si="3"/>
        <v/>
      </c>
      <c r="Q35" s="46"/>
      <c r="R35" s="53"/>
      <c r="S35" s="54">
        <f t="shared" si="4"/>
        <v>0</v>
      </c>
      <c r="T35" s="2" t="str">
        <f t="shared" si="6"/>
        <v/>
      </c>
      <c r="U35" s="2" t="str">
        <f t="shared" si="7"/>
        <v>ok</v>
      </c>
      <c r="V35" s="2">
        <f t="shared" si="8"/>
        <v>0</v>
      </c>
      <c r="W35" s="2">
        <f t="shared" si="9"/>
        <v>0</v>
      </c>
      <c r="X35" s="3" t="s">
        <v>69</v>
      </c>
    </row>
    <row r="36" spans="1:24" ht="35.1" customHeight="1" x14ac:dyDescent="0.2">
      <c r="A36" s="50">
        <v>20</v>
      </c>
      <c r="B36" s="151"/>
      <c r="C36" s="151"/>
      <c r="D36" s="151"/>
      <c r="E36" s="94"/>
      <c r="F36" s="95"/>
      <c r="G36" s="51"/>
      <c r="H36" s="52"/>
      <c r="I36" s="85">
        <f t="shared" si="5"/>
        <v>0</v>
      </c>
      <c r="J36" s="52"/>
      <c r="K36" s="52"/>
      <c r="L36" s="52"/>
      <c r="M36" s="52"/>
      <c r="N36" s="52"/>
      <c r="O36" s="85">
        <f t="shared" si="2"/>
        <v>0</v>
      </c>
      <c r="P36" s="45" t="str">
        <f t="shared" si="3"/>
        <v/>
      </c>
      <c r="Q36" s="46"/>
      <c r="R36" s="53"/>
      <c r="S36" s="54">
        <f t="shared" si="4"/>
        <v>0</v>
      </c>
      <c r="T36" s="2" t="str">
        <f t="shared" si="6"/>
        <v/>
      </c>
      <c r="U36" s="2" t="str">
        <f t="shared" si="7"/>
        <v>ok</v>
      </c>
      <c r="V36" s="2">
        <f t="shared" si="8"/>
        <v>0</v>
      </c>
      <c r="W36" s="2">
        <f t="shared" si="9"/>
        <v>0</v>
      </c>
      <c r="X36" s="3" t="s">
        <v>48</v>
      </c>
    </row>
    <row r="37" spans="1:24" ht="35.1" customHeight="1" x14ac:dyDescent="0.2">
      <c r="A37" s="50">
        <v>21</v>
      </c>
      <c r="B37" s="151"/>
      <c r="C37" s="151"/>
      <c r="D37" s="151"/>
      <c r="E37" s="94"/>
      <c r="F37" s="95"/>
      <c r="G37" s="51"/>
      <c r="H37" s="52"/>
      <c r="I37" s="85">
        <f t="shared" si="5"/>
        <v>0</v>
      </c>
      <c r="J37" s="52"/>
      <c r="K37" s="52"/>
      <c r="L37" s="52"/>
      <c r="M37" s="52"/>
      <c r="N37" s="52"/>
      <c r="O37" s="85">
        <f t="shared" si="2"/>
        <v>0</v>
      </c>
      <c r="P37" s="45" t="str">
        <f t="shared" si="3"/>
        <v/>
      </c>
      <c r="Q37" s="46"/>
      <c r="R37" s="53"/>
      <c r="S37" s="54">
        <f t="shared" si="4"/>
        <v>0</v>
      </c>
      <c r="T37" s="2" t="str">
        <f t="shared" si="6"/>
        <v/>
      </c>
      <c r="U37" s="2" t="str">
        <f t="shared" si="7"/>
        <v>ok</v>
      </c>
      <c r="V37" s="2">
        <f t="shared" si="8"/>
        <v>0</v>
      </c>
      <c r="W37" s="2">
        <f t="shared" si="9"/>
        <v>0</v>
      </c>
      <c r="X37" s="3" t="s">
        <v>49</v>
      </c>
    </row>
    <row r="38" spans="1:24" ht="35.1" customHeight="1" x14ac:dyDescent="0.2">
      <c r="A38" s="50">
        <v>22</v>
      </c>
      <c r="B38" s="151"/>
      <c r="C38" s="151"/>
      <c r="D38" s="151"/>
      <c r="E38" s="94"/>
      <c r="F38" s="95"/>
      <c r="G38" s="51"/>
      <c r="H38" s="52"/>
      <c r="I38" s="85">
        <f t="shared" si="5"/>
        <v>0</v>
      </c>
      <c r="J38" s="52"/>
      <c r="K38" s="52"/>
      <c r="L38" s="52"/>
      <c r="M38" s="52"/>
      <c r="N38" s="52"/>
      <c r="O38" s="85">
        <f t="shared" si="2"/>
        <v>0</v>
      </c>
      <c r="P38" s="45" t="str">
        <f t="shared" si="3"/>
        <v/>
      </c>
      <c r="Q38" s="46"/>
      <c r="R38" s="53"/>
      <c r="S38" s="54">
        <f t="shared" si="4"/>
        <v>0</v>
      </c>
      <c r="T38" s="2" t="str">
        <f t="shared" si="6"/>
        <v/>
      </c>
      <c r="U38" s="2" t="str">
        <f t="shared" si="7"/>
        <v>ok</v>
      </c>
      <c r="V38" s="2">
        <f t="shared" si="8"/>
        <v>0</v>
      </c>
      <c r="W38" s="2">
        <f t="shared" si="9"/>
        <v>0</v>
      </c>
      <c r="X38" s="3" t="s">
        <v>69</v>
      </c>
    </row>
    <row r="39" spans="1:24" ht="35.1" customHeight="1" x14ac:dyDescent="0.2">
      <c r="A39" s="50">
        <v>23</v>
      </c>
      <c r="B39" s="151"/>
      <c r="C39" s="151"/>
      <c r="D39" s="151"/>
      <c r="E39" s="94"/>
      <c r="F39" s="95"/>
      <c r="G39" s="51"/>
      <c r="H39" s="52"/>
      <c r="I39" s="85">
        <f t="shared" si="5"/>
        <v>0</v>
      </c>
      <c r="J39" s="52"/>
      <c r="K39" s="52"/>
      <c r="L39" s="52"/>
      <c r="M39" s="52"/>
      <c r="N39" s="52"/>
      <c r="O39" s="85">
        <f t="shared" si="2"/>
        <v>0</v>
      </c>
      <c r="P39" s="45" t="str">
        <f t="shared" si="3"/>
        <v/>
      </c>
      <c r="Q39" s="46"/>
      <c r="R39" s="53"/>
      <c r="S39" s="54">
        <f t="shared" si="4"/>
        <v>0</v>
      </c>
      <c r="T39" s="2" t="str">
        <f t="shared" si="6"/>
        <v/>
      </c>
      <c r="U39" s="2" t="str">
        <f t="shared" si="7"/>
        <v>ok</v>
      </c>
      <c r="V39" s="2">
        <f t="shared" si="8"/>
        <v>0</v>
      </c>
      <c r="W39" s="2">
        <f t="shared" si="9"/>
        <v>0</v>
      </c>
      <c r="X39" s="3" t="s">
        <v>54</v>
      </c>
    </row>
    <row r="40" spans="1:24" ht="35.1" customHeight="1" x14ac:dyDescent="0.2">
      <c r="A40" s="50">
        <v>24</v>
      </c>
      <c r="B40" s="151"/>
      <c r="C40" s="151"/>
      <c r="D40" s="151"/>
      <c r="E40" s="94"/>
      <c r="F40" s="95"/>
      <c r="G40" s="51"/>
      <c r="H40" s="52"/>
      <c r="I40" s="85">
        <f t="shared" si="5"/>
        <v>0</v>
      </c>
      <c r="J40" s="52"/>
      <c r="K40" s="52"/>
      <c r="L40" s="52"/>
      <c r="M40" s="52"/>
      <c r="N40" s="52"/>
      <c r="O40" s="85">
        <f t="shared" si="2"/>
        <v>0</v>
      </c>
      <c r="P40" s="45" t="str">
        <f t="shared" si="3"/>
        <v/>
      </c>
      <c r="Q40" s="46"/>
      <c r="R40" s="53"/>
      <c r="S40" s="54">
        <f t="shared" si="4"/>
        <v>0</v>
      </c>
      <c r="T40" s="2" t="str">
        <f t="shared" si="6"/>
        <v/>
      </c>
      <c r="U40" s="2" t="str">
        <f t="shared" si="7"/>
        <v>ok</v>
      </c>
      <c r="V40" s="2">
        <f t="shared" si="8"/>
        <v>0</v>
      </c>
      <c r="W40" s="2">
        <f t="shared" si="9"/>
        <v>0</v>
      </c>
      <c r="X40" s="3" t="s">
        <v>50</v>
      </c>
    </row>
    <row r="41" spans="1:24" ht="35.1" customHeight="1" x14ac:dyDescent="0.2">
      <c r="A41" s="50">
        <v>25</v>
      </c>
      <c r="B41" s="151"/>
      <c r="C41" s="151"/>
      <c r="D41" s="151"/>
      <c r="E41" s="94"/>
      <c r="F41" s="95"/>
      <c r="G41" s="51"/>
      <c r="H41" s="52"/>
      <c r="I41" s="85">
        <f t="shared" si="5"/>
        <v>0</v>
      </c>
      <c r="J41" s="52"/>
      <c r="K41" s="52"/>
      <c r="L41" s="52"/>
      <c r="M41" s="52"/>
      <c r="N41" s="52"/>
      <c r="O41" s="85">
        <f t="shared" si="2"/>
        <v>0</v>
      </c>
      <c r="P41" s="45" t="str">
        <f t="shared" si="3"/>
        <v/>
      </c>
      <c r="Q41" s="46"/>
      <c r="R41" s="53"/>
      <c r="S41" s="54">
        <f t="shared" si="4"/>
        <v>0</v>
      </c>
      <c r="T41" s="2" t="str">
        <f t="shared" si="6"/>
        <v/>
      </c>
      <c r="U41" s="2" t="str">
        <f t="shared" si="7"/>
        <v>ok</v>
      </c>
      <c r="V41" s="2">
        <f t="shared" si="8"/>
        <v>0</v>
      </c>
      <c r="W41" s="2">
        <f t="shared" si="9"/>
        <v>0</v>
      </c>
    </row>
    <row r="42" spans="1:24" ht="35.1" customHeight="1" x14ac:dyDescent="0.2">
      <c r="A42" s="50">
        <v>26</v>
      </c>
      <c r="B42" s="151"/>
      <c r="C42" s="151"/>
      <c r="D42" s="151"/>
      <c r="E42" s="94"/>
      <c r="F42" s="95"/>
      <c r="G42" s="51"/>
      <c r="H42" s="52"/>
      <c r="I42" s="85">
        <f t="shared" si="5"/>
        <v>0</v>
      </c>
      <c r="J42" s="52"/>
      <c r="K42" s="52"/>
      <c r="L42" s="52"/>
      <c r="M42" s="52"/>
      <c r="N42" s="52"/>
      <c r="O42" s="85">
        <f t="shared" si="2"/>
        <v>0</v>
      </c>
      <c r="P42" s="45" t="str">
        <f t="shared" si="3"/>
        <v/>
      </c>
      <c r="Q42" s="46"/>
      <c r="R42" s="53"/>
      <c r="S42" s="54">
        <f t="shared" si="4"/>
        <v>0</v>
      </c>
      <c r="T42" s="2" t="str">
        <f t="shared" si="6"/>
        <v/>
      </c>
      <c r="U42" s="2" t="str">
        <f t="shared" si="7"/>
        <v>ok</v>
      </c>
      <c r="V42" s="2">
        <f t="shared" si="8"/>
        <v>0</v>
      </c>
      <c r="W42" s="2">
        <f t="shared" si="9"/>
        <v>0</v>
      </c>
    </row>
    <row r="43" spans="1:24" ht="35.1" customHeight="1" x14ac:dyDescent="0.2">
      <c r="A43" s="50">
        <v>27</v>
      </c>
      <c r="B43" s="151"/>
      <c r="C43" s="151"/>
      <c r="D43" s="151"/>
      <c r="E43" s="94"/>
      <c r="F43" s="95"/>
      <c r="G43" s="51"/>
      <c r="H43" s="52"/>
      <c r="I43" s="85">
        <f t="shared" si="5"/>
        <v>0</v>
      </c>
      <c r="J43" s="52"/>
      <c r="K43" s="52"/>
      <c r="L43" s="52"/>
      <c r="M43" s="52"/>
      <c r="N43" s="52"/>
      <c r="O43" s="85">
        <f t="shared" si="2"/>
        <v>0</v>
      </c>
      <c r="P43" s="45" t="str">
        <f t="shared" si="3"/>
        <v/>
      </c>
      <c r="Q43" s="46"/>
      <c r="R43" s="53"/>
      <c r="S43" s="54">
        <f t="shared" si="4"/>
        <v>0</v>
      </c>
      <c r="T43" s="2" t="str">
        <f t="shared" si="6"/>
        <v/>
      </c>
      <c r="U43" s="2" t="str">
        <f t="shared" si="7"/>
        <v>ok</v>
      </c>
      <c r="V43" s="2">
        <f t="shared" si="8"/>
        <v>0</v>
      </c>
      <c r="W43" s="2">
        <f t="shared" si="9"/>
        <v>0</v>
      </c>
    </row>
    <row r="44" spans="1:24" ht="35.1" customHeight="1" x14ac:dyDescent="0.2">
      <c r="A44" s="50">
        <v>28</v>
      </c>
      <c r="B44" s="151"/>
      <c r="C44" s="151"/>
      <c r="D44" s="151"/>
      <c r="E44" s="94"/>
      <c r="F44" s="95"/>
      <c r="G44" s="51"/>
      <c r="H44" s="52"/>
      <c r="I44" s="85">
        <f t="shared" si="5"/>
        <v>0</v>
      </c>
      <c r="J44" s="52"/>
      <c r="K44" s="52"/>
      <c r="L44" s="52"/>
      <c r="M44" s="52"/>
      <c r="N44" s="52"/>
      <c r="O44" s="85">
        <f t="shared" si="2"/>
        <v>0</v>
      </c>
      <c r="P44" s="45" t="str">
        <f t="shared" si="3"/>
        <v/>
      </c>
      <c r="Q44" s="46"/>
      <c r="R44" s="53"/>
      <c r="S44" s="54">
        <f t="shared" si="4"/>
        <v>0</v>
      </c>
      <c r="T44" s="2" t="str">
        <f t="shared" si="6"/>
        <v/>
      </c>
      <c r="U44" s="2" t="str">
        <f t="shared" si="7"/>
        <v>ok</v>
      </c>
      <c r="V44" s="2">
        <f t="shared" si="8"/>
        <v>0</v>
      </c>
      <c r="W44" s="2">
        <f t="shared" si="9"/>
        <v>0</v>
      </c>
    </row>
    <row r="45" spans="1:24" ht="35.1" customHeight="1" x14ac:dyDescent="0.2">
      <c r="A45" s="50">
        <v>29</v>
      </c>
      <c r="B45" s="151"/>
      <c r="C45" s="151"/>
      <c r="D45" s="151"/>
      <c r="E45" s="94"/>
      <c r="F45" s="95"/>
      <c r="G45" s="51"/>
      <c r="H45" s="52"/>
      <c r="I45" s="85">
        <f t="shared" si="5"/>
        <v>0</v>
      </c>
      <c r="J45" s="52"/>
      <c r="K45" s="52"/>
      <c r="L45" s="52"/>
      <c r="M45" s="52"/>
      <c r="N45" s="52"/>
      <c r="O45" s="85">
        <f t="shared" si="2"/>
        <v>0</v>
      </c>
      <c r="P45" s="45" t="str">
        <f t="shared" si="3"/>
        <v/>
      </c>
      <c r="Q45" s="46"/>
      <c r="R45" s="53"/>
      <c r="S45" s="54">
        <f t="shared" si="4"/>
        <v>0</v>
      </c>
      <c r="T45" s="2" t="str">
        <f t="shared" si="6"/>
        <v/>
      </c>
      <c r="U45" s="2" t="str">
        <f t="shared" si="7"/>
        <v>ok</v>
      </c>
      <c r="V45" s="2">
        <f t="shared" si="8"/>
        <v>0</v>
      </c>
      <c r="W45" s="2">
        <f t="shared" si="9"/>
        <v>0</v>
      </c>
    </row>
    <row r="46" spans="1:24" ht="35.1" customHeight="1" x14ac:dyDescent="0.2">
      <c r="A46" s="50">
        <v>30</v>
      </c>
      <c r="B46" s="151"/>
      <c r="C46" s="151"/>
      <c r="D46" s="151"/>
      <c r="E46" s="94"/>
      <c r="F46" s="95"/>
      <c r="G46" s="51"/>
      <c r="H46" s="52"/>
      <c r="I46" s="85">
        <f t="shared" si="5"/>
        <v>0</v>
      </c>
      <c r="J46" s="52"/>
      <c r="K46" s="52"/>
      <c r="L46" s="52"/>
      <c r="M46" s="52"/>
      <c r="N46" s="52"/>
      <c r="O46" s="85">
        <f t="shared" si="2"/>
        <v>0</v>
      </c>
      <c r="P46" s="45" t="str">
        <f t="shared" si="3"/>
        <v/>
      </c>
      <c r="Q46" s="46"/>
      <c r="R46" s="53"/>
      <c r="S46" s="54">
        <f t="shared" si="4"/>
        <v>0</v>
      </c>
      <c r="T46" s="2" t="str">
        <f t="shared" si="6"/>
        <v/>
      </c>
      <c r="U46" s="2" t="str">
        <f t="shared" si="7"/>
        <v>ok</v>
      </c>
      <c r="V46" s="2">
        <f t="shared" si="8"/>
        <v>0</v>
      </c>
      <c r="W46" s="2">
        <f t="shared" si="9"/>
        <v>0</v>
      </c>
    </row>
    <row r="47" spans="1:24" ht="35.1" customHeight="1" x14ac:dyDescent="0.2">
      <c r="A47" s="50">
        <v>31</v>
      </c>
      <c r="B47" s="151"/>
      <c r="C47" s="151"/>
      <c r="D47" s="151"/>
      <c r="E47" s="94"/>
      <c r="F47" s="95"/>
      <c r="G47" s="51"/>
      <c r="H47" s="52"/>
      <c r="I47" s="85">
        <f t="shared" si="5"/>
        <v>0</v>
      </c>
      <c r="J47" s="52"/>
      <c r="K47" s="52"/>
      <c r="L47" s="52"/>
      <c r="M47" s="52"/>
      <c r="N47" s="52"/>
      <c r="O47" s="85">
        <f t="shared" si="2"/>
        <v>0</v>
      </c>
      <c r="P47" s="45" t="str">
        <f t="shared" si="3"/>
        <v/>
      </c>
      <c r="Q47" s="46"/>
      <c r="R47" s="53"/>
      <c r="S47" s="54">
        <f t="shared" si="4"/>
        <v>0</v>
      </c>
      <c r="T47" s="2" t="str">
        <f t="shared" si="6"/>
        <v/>
      </c>
      <c r="U47" s="2" t="str">
        <f t="shared" si="7"/>
        <v>ok</v>
      </c>
      <c r="V47" s="2">
        <f t="shared" si="8"/>
        <v>0</v>
      </c>
      <c r="W47" s="2">
        <f t="shared" si="9"/>
        <v>0</v>
      </c>
    </row>
    <row r="48" spans="1:24" ht="35.1" customHeight="1" x14ac:dyDescent="0.2">
      <c r="A48" s="50">
        <v>32</v>
      </c>
      <c r="B48" s="151"/>
      <c r="C48" s="151"/>
      <c r="D48" s="151"/>
      <c r="E48" s="94"/>
      <c r="F48" s="95"/>
      <c r="G48" s="51"/>
      <c r="H48" s="52"/>
      <c r="I48" s="85">
        <f t="shared" si="5"/>
        <v>0</v>
      </c>
      <c r="J48" s="52"/>
      <c r="K48" s="52"/>
      <c r="L48" s="52"/>
      <c r="M48" s="52"/>
      <c r="N48" s="52"/>
      <c r="O48" s="85">
        <f t="shared" si="2"/>
        <v>0</v>
      </c>
      <c r="P48" s="45" t="str">
        <f t="shared" si="3"/>
        <v/>
      </c>
      <c r="Q48" s="46"/>
      <c r="R48" s="53"/>
      <c r="S48" s="54">
        <f t="shared" si="4"/>
        <v>0</v>
      </c>
      <c r="T48" s="2" t="str">
        <f t="shared" si="6"/>
        <v/>
      </c>
      <c r="U48" s="2" t="str">
        <f t="shared" si="7"/>
        <v>ok</v>
      </c>
      <c r="V48" s="2">
        <f t="shared" si="8"/>
        <v>0</v>
      </c>
      <c r="W48" s="2">
        <f t="shared" si="9"/>
        <v>0</v>
      </c>
    </row>
    <row r="49" spans="1:23" ht="35.1" customHeight="1" x14ac:dyDescent="0.2">
      <c r="A49" s="50">
        <v>33</v>
      </c>
      <c r="B49" s="151"/>
      <c r="C49" s="151"/>
      <c r="D49" s="151"/>
      <c r="E49" s="94"/>
      <c r="F49" s="95"/>
      <c r="G49" s="51"/>
      <c r="H49" s="52"/>
      <c r="I49" s="85">
        <f t="shared" si="5"/>
        <v>0</v>
      </c>
      <c r="J49" s="52"/>
      <c r="K49" s="52"/>
      <c r="L49" s="52"/>
      <c r="M49" s="52"/>
      <c r="N49" s="52"/>
      <c r="O49" s="85">
        <f t="shared" ref="O49:O80" si="10">SUM(J49:N49)</f>
        <v>0</v>
      </c>
      <c r="P49" s="45" t="str">
        <f t="shared" ref="P49:P80" si="11">IF(ROUNDDOWN(G49*H49,2)-ROUNDDOWN(SUM(J49:N49),2)=0,"","zlý súčet")</f>
        <v/>
      </c>
      <c r="Q49" s="46"/>
      <c r="R49" s="53"/>
      <c r="S49" s="54">
        <f t="shared" si="4"/>
        <v>0</v>
      </c>
      <c r="T49" s="2" t="str">
        <f t="shared" si="6"/>
        <v/>
      </c>
      <c r="U49" s="2" t="str">
        <f t="shared" si="7"/>
        <v>ok</v>
      </c>
      <c r="V49" s="2">
        <f t="shared" si="8"/>
        <v>0</v>
      </c>
      <c r="W49" s="2">
        <f t="shared" si="9"/>
        <v>0</v>
      </c>
    </row>
    <row r="50" spans="1:23" ht="35.1" customHeight="1" x14ac:dyDescent="0.2">
      <c r="A50" s="50">
        <v>34</v>
      </c>
      <c r="B50" s="151"/>
      <c r="C50" s="151"/>
      <c r="D50" s="151"/>
      <c r="E50" s="94"/>
      <c r="F50" s="95"/>
      <c r="G50" s="51"/>
      <c r="H50" s="52"/>
      <c r="I50" s="85">
        <f t="shared" si="5"/>
        <v>0</v>
      </c>
      <c r="J50" s="52"/>
      <c r="K50" s="52"/>
      <c r="L50" s="52"/>
      <c r="M50" s="52"/>
      <c r="N50" s="52"/>
      <c r="O50" s="85">
        <f t="shared" si="10"/>
        <v>0</v>
      </c>
      <c r="P50" s="45" t="str">
        <f t="shared" si="11"/>
        <v/>
      </c>
      <c r="Q50" s="46"/>
      <c r="R50" s="53"/>
      <c r="S50" s="54">
        <f t="shared" si="4"/>
        <v>0</v>
      </c>
      <c r="T50" s="2" t="str">
        <f t="shared" si="6"/>
        <v/>
      </c>
      <c r="U50" s="2" t="str">
        <f t="shared" si="7"/>
        <v>ok</v>
      </c>
      <c r="V50" s="2">
        <f t="shared" si="8"/>
        <v>0</v>
      </c>
      <c r="W50" s="2">
        <f t="shared" si="9"/>
        <v>0</v>
      </c>
    </row>
    <row r="51" spans="1:23" ht="35.1" customHeight="1" x14ac:dyDescent="0.2">
      <c r="A51" s="50">
        <v>35</v>
      </c>
      <c r="B51" s="151"/>
      <c r="C51" s="151"/>
      <c r="D51" s="151"/>
      <c r="E51" s="94"/>
      <c r="F51" s="95"/>
      <c r="G51" s="51"/>
      <c r="H51" s="52"/>
      <c r="I51" s="85">
        <f t="shared" si="5"/>
        <v>0</v>
      </c>
      <c r="J51" s="52"/>
      <c r="K51" s="52"/>
      <c r="L51" s="52"/>
      <c r="M51" s="52"/>
      <c r="N51" s="52"/>
      <c r="O51" s="85">
        <f t="shared" si="10"/>
        <v>0</v>
      </c>
      <c r="P51" s="45" t="str">
        <f t="shared" si="11"/>
        <v/>
      </c>
      <c r="Q51" s="46"/>
      <c r="R51" s="53"/>
      <c r="S51" s="54">
        <f t="shared" si="4"/>
        <v>0</v>
      </c>
      <c r="T51" s="2" t="str">
        <f t="shared" si="6"/>
        <v/>
      </c>
      <c r="U51" s="2" t="str">
        <f t="shared" si="7"/>
        <v>ok</v>
      </c>
      <c r="V51" s="2">
        <f t="shared" si="8"/>
        <v>0</v>
      </c>
      <c r="W51" s="2">
        <f t="shared" si="9"/>
        <v>0</v>
      </c>
    </row>
    <row r="52" spans="1:23" ht="35.1" customHeight="1" x14ac:dyDescent="0.2">
      <c r="A52" s="50">
        <v>36</v>
      </c>
      <c r="B52" s="151"/>
      <c r="C52" s="151"/>
      <c r="D52" s="151"/>
      <c r="E52" s="94"/>
      <c r="F52" s="95"/>
      <c r="G52" s="51"/>
      <c r="H52" s="52"/>
      <c r="I52" s="85">
        <f t="shared" si="5"/>
        <v>0</v>
      </c>
      <c r="J52" s="52"/>
      <c r="K52" s="52"/>
      <c r="L52" s="52"/>
      <c r="M52" s="52"/>
      <c r="N52" s="52"/>
      <c r="O52" s="85">
        <f t="shared" si="10"/>
        <v>0</v>
      </c>
      <c r="P52" s="45" t="str">
        <f t="shared" si="11"/>
        <v/>
      </c>
      <c r="Q52" s="46"/>
      <c r="R52" s="53"/>
      <c r="S52" s="54">
        <f t="shared" si="4"/>
        <v>0</v>
      </c>
      <c r="T52" s="2" t="str">
        <f t="shared" si="6"/>
        <v/>
      </c>
      <c r="U52" s="2" t="str">
        <f t="shared" si="7"/>
        <v>ok</v>
      </c>
      <c r="V52" s="2">
        <f t="shared" si="8"/>
        <v>0</v>
      </c>
      <c r="W52" s="2">
        <f t="shared" si="9"/>
        <v>0</v>
      </c>
    </row>
    <row r="53" spans="1:23" ht="35.1" customHeight="1" x14ac:dyDescent="0.2">
      <c r="A53" s="50">
        <v>37</v>
      </c>
      <c r="B53" s="151"/>
      <c r="C53" s="151"/>
      <c r="D53" s="151"/>
      <c r="E53" s="94"/>
      <c r="F53" s="95"/>
      <c r="G53" s="51"/>
      <c r="H53" s="52"/>
      <c r="I53" s="85">
        <f t="shared" si="5"/>
        <v>0</v>
      </c>
      <c r="J53" s="52"/>
      <c r="K53" s="52"/>
      <c r="L53" s="52"/>
      <c r="M53" s="52"/>
      <c r="N53" s="52"/>
      <c r="O53" s="85">
        <f t="shared" si="10"/>
        <v>0</v>
      </c>
      <c r="P53" s="45" t="str">
        <f t="shared" si="11"/>
        <v/>
      </c>
      <c r="Q53" s="46"/>
      <c r="R53" s="53"/>
      <c r="S53" s="54">
        <f t="shared" si="4"/>
        <v>0</v>
      </c>
      <c r="T53" s="2" t="str">
        <f t="shared" si="6"/>
        <v/>
      </c>
      <c r="U53" s="2" t="str">
        <f t="shared" si="7"/>
        <v>ok</v>
      </c>
      <c r="V53" s="2">
        <f t="shared" si="8"/>
        <v>0</v>
      </c>
      <c r="W53" s="2">
        <f t="shared" si="9"/>
        <v>0</v>
      </c>
    </row>
    <row r="54" spans="1:23" ht="35.1" customHeight="1" x14ac:dyDescent="0.2">
      <c r="A54" s="50">
        <v>38</v>
      </c>
      <c r="B54" s="151"/>
      <c r="C54" s="151"/>
      <c r="D54" s="151"/>
      <c r="E54" s="94"/>
      <c r="F54" s="95"/>
      <c r="G54" s="51"/>
      <c r="H54" s="52"/>
      <c r="I54" s="85">
        <f t="shared" si="5"/>
        <v>0</v>
      </c>
      <c r="J54" s="52"/>
      <c r="K54" s="52"/>
      <c r="L54" s="52"/>
      <c r="M54" s="52"/>
      <c r="N54" s="52"/>
      <c r="O54" s="85">
        <f t="shared" si="10"/>
        <v>0</v>
      </c>
      <c r="P54" s="45" t="str">
        <f t="shared" si="11"/>
        <v/>
      </c>
      <c r="Q54" s="46"/>
      <c r="R54" s="53"/>
      <c r="S54" s="54">
        <f t="shared" si="4"/>
        <v>0</v>
      </c>
      <c r="T54" s="2" t="str">
        <f t="shared" si="6"/>
        <v/>
      </c>
      <c r="U54" s="2" t="str">
        <f t="shared" si="7"/>
        <v>ok</v>
      </c>
      <c r="V54" s="2">
        <f t="shared" si="8"/>
        <v>0</v>
      </c>
      <c r="W54" s="2">
        <f t="shared" si="9"/>
        <v>0</v>
      </c>
    </row>
    <row r="55" spans="1:23" ht="35.1" customHeight="1" x14ac:dyDescent="0.2">
      <c r="A55" s="50">
        <v>39</v>
      </c>
      <c r="B55" s="151"/>
      <c r="C55" s="151"/>
      <c r="D55" s="151"/>
      <c r="E55" s="94"/>
      <c r="F55" s="95"/>
      <c r="G55" s="51"/>
      <c r="H55" s="52"/>
      <c r="I55" s="85">
        <f t="shared" si="5"/>
        <v>0</v>
      </c>
      <c r="J55" s="52"/>
      <c r="K55" s="52"/>
      <c r="L55" s="52"/>
      <c r="M55" s="52"/>
      <c r="N55" s="52"/>
      <c r="O55" s="85">
        <f t="shared" si="10"/>
        <v>0</v>
      </c>
      <c r="P55" s="45" t="str">
        <f t="shared" si="11"/>
        <v/>
      </c>
      <c r="Q55" s="46"/>
      <c r="R55" s="53"/>
      <c r="S55" s="54">
        <f t="shared" si="4"/>
        <v>0</v>
      </c>
      <c r="T55" s="2" t="str">
        <f t="shared" si="6"/>
        <v/>
      </c>
      <c r="U55" s="2" t="str">
        <f t="shared" si="7"/>
        <v>ok</v>
      </c>
      <c r="V55" s="2">
        <f t="shared" si="8"/>
        <v>0</v>
      </c>
      <c r="W55" s="2">
        <f t="shared" si="9"/>
        <v>0</v>
      </c>
    </row>
    <row r="56" spans="1:23" ht="35.1" customHeight="1" x14ac:dyDescent="0.2">
      <c r="A56" s="50">
        <v>40</v>
      </c>
      <c r="B56" s="151"/>
      <c r="C56" s="151"/>
      <c r="D56" s="151"/>
      <c r="E56" s="94"/>
      <c r="F56" s="95"/>
      <c r="G56" s="51"/>
      <c r="H56" s="52"/>
      <c r="I56" s="85">
        <f t="shared" si="5"/>
        <v>0</v>
      </c>
      <c r="J56" s="52"/>
      <c r="K56" s="52"/>
      <c r="L56" s="52"/>
      <c r="M56" s="52"/>
      <c r="N56" s="52"/>
      <c r="O56" s="85">
        <f t="shared" si="10"/>
        <v>0</v>
      </c>
      <c r="P56" s="45" t="str">
        <f t="shared" si="11"/>
        <v/>
      </c>
      <c r="Q56" s="46"/>
      <c r="R56" s="53"/>
      <c r="S56" s="54">
        <f t="shared" si="4"/>
        <v>0</v>
      </c>
      <c r="T56" s="2" t="str">
        <f t="shared" si="6"/>
        <v/>
      </c>
      <c r="U56" s="2" t="str">
        <f t="shared" si="7"/>
        <v>ok</v>
      </c>
      <c r="V56" s="2">
        <f t="shared" si="8"/>
        <v>0</v>
      </c>
      <c r="W56" s="2">
        <f t="shared" si="9"/>
        <v>0</v>
      </c>
    </row>
    <row r="57" spans="1:23" ht="35.1" customHeight="1" x14ac:dyDescent="0.2">
      <c r="A57" s="50">
        <v>41</v>
      </c>
      <c r="B57" s="151"/>
      <c r="C57" s="151"/>
      <c r="D57" s="151"/>
      <c r="E57" s="94"/>
      <c r="F57" s="95"/>
      <c r="G57" s="51"/>
      <c r="H57" s="52"/>
      <c r="I57" s="85">
        <f t="shared" si="5"/>
        <v>0</v>
      </c>
      <c r="J57" s="52"/>
      <c r="K57" s="52"/>
      <c r="L57" s="52"/>
      <c r="M57" s="52"/>
      <c r="N57" s="52"/>
      <c r="O57" s="85">
        <f t="shared" si="10"/>
        <v>0</v>
      </c>
      <c r="P57" s="45" t="str">
        <f t="shared" si="11"/>
        <v/>
      </c>
      <c r="Q57" s="46"/>
      <c r="R57" s="53"/>
      <c r="S57" s="54">
        <f t="shared" si="4"/>
        <v>0</v>
      </c>
      <c r="T57" s="2" t="str">
        <f t="shared" si="6"/>
        <v/>
      </c>
      <c r="U57" s="2" t="str">
        <f t="shared" si="7"/>
        <v>ok</v>
      </c>
      <c r="V57" s="2">
        <f t="shared" si="8"/>
        <v>0</v>
      </c>
      <c r="W57" s="2">
        <f t="shared" si="9"/>
        <v>0</v>
      </c>
    </row>
    <row r="58" spans="1:23" ht="35.1" customHeight="1" x14ac:dyDescent="0.2">
      <c r="A58" s="50">
        <v>42</v>
      </c>
      <c r="B58" s="151"/>
      <c r="C58" s="151"/>
      <c r="D58" s="151"/>
      <c r="E58" s="94"/>
      <c r="F58" s="95"/>
      <c r="G58" s="51"/>
      <c r="H58" s="52"/>
      <c r="I58" s="85">
        <f t="shared" si="5"/>
        <v>0</v>
      </c>
      <c r="J58" s="52"/>
      <c r="K58" s="52"/>
      <c r="L58" s="52"/>
      <c r="M58" s="52"/>
      <c r="N58" s="52"/>
      <c r="O58" s="85">
        <f t="shared" si="10"/>
        <v>0</v>
      </c>
      <c r="P58" s="45" t="str">
        <f t="shared" si="11"/>
        <v/>
      </c>
      <c r="Q58" s="46"/>
      <c r="R58" s="53"/>
      <c r="S58" s="54">
        <f t="shared" si="4"/>
        <v>0</v>
      </c>
      <c r="T58" s="2" t="str">
        <f t="shared" si="6"/>
        <v/>
      </c>
      <c r="U58" s="2" t="str">
        <f t="shared" si="7"/>
        <v>ok</v>
      </c>
      <c r="V58" s="2">
        <f t="shared" si="8"/>
        <v>0</v>
      </c>
      <c r="W58" s="2">
        <f t="shared" si="9"/>
        <v>0</v>
      </c>
    </row>
    <row r="59" spans="1:23" ht="35.1" customHeight="1" x14ac:dyDescent="0.2">
      <c r="A59" s="50">
        <v>43</v>
      </c>
      <c r="B59" s="151"/>
      <c r="C59" s="151"/>
      <c r="D59" s="151"/>
      <c r="E59" s="94"/>
      <c r="F59" s="95"/>
      <c r="G59" s="51"/>
      <c r="H59" s="52"/>
      <c r="I59" s="85">
        <f t="shared" si="5"/>
        <v>0</v>
      </c>
      <c r="J59" s="52"/>
      <c r="K59" s="52"/>
      <c r="L59" s="52"/>
      <c r="M59" s="52"/>
      <c r="N59" s="52"/>
      <c r="O59" s="85">
        <f t="shared" si="10"/>
        <v>0</v>
      </c>
      <c r="P59" s="45" t="str">
        <f t="shared" si="11"/>
        <v/>
      </c>
      <c r="Q59" s="46"/>
      <c r="R59" s="53"/>
      <c r="S59" s="54">
        <f t="shared" si="4"/>
        <v>0</v>
      </c>
      <c r="T59" s="2" t="str">
        <f t="shared" si="6"/>
        <v/>
      </c>
      <c r="U59" s="2" t="str">
        <f t="shared" si="7"/>
        <v>ok</v>
      </c>
      <c r="V59" s="2">
        <f t="shared" si="8"/>
        <v>0</v>
      </c>
      <c r="W59" s="2">
        <f t="shared" si="9"/>
        <v>0</v>
      </c>
    </row>
    <row r="60" spans="1:23" ht="35.1" customHeight="1" x14ac:dyDescent="0.2">
      <c r="A60" s="50">
        <v>44</v>
      </c>
      <c r="B60" s="151"/>
      <c r="C60" s="151"/>
      <c r="D60" s="151"/>
      <c r="E60" s="94"/>
      <c r="F60" s="95"/>
      <c r="G60" s="51"/>
      <c r="H60" s="52"/>
      <c r="I60" s="85">
        <f t="shared" si="5"/>
        <v>0</v>
      </c>
      <c r="J60" s="52"/>
      <c r="K60" s="52"/>
      <c r="L60" s="52"/>
      <c r="M60" s="52"/>
      <c r="N60" s="52"/>
      <c r="O60" s="85">
        <f t="shared" si="10"/>
        <v>0</v>
      </c>
      <c r="P60" s="45" t="str">
        <f t="shared" si="11"/>
        <v/>
      </c>
      <c r="Q60" s="46"/>
      <c r="R60" s="53"/>
      <c r="S60" s="54">
        <f t="shared" si="4"/>
        <v>0</v>
      </c>
      <c r="T60" s="2" t="str">
        <f t="shared" si="6"/>
        <v/>
      </c>
      <c r="U60" s="2" t="str">
        <f t="shared" si="7"/>
        <v>ok</v>
      </c>
      <c r="V60" s="2">
        <f t="shared" si="8"/>
        <v>0</v>
      </c>
      <c r="W60" s="2">
        <f t="shared" si="9"/>
        <v>0</v>
      </c>
    </row>
    <row r="61" spans="1:23" ht="35.1" customHeight="1" x14ac:dyDescent="0.2">
      <c r="A61" s="50">
        <v>45</v>
      </c>
      <c r="B61" s="151"/>
      <c r="C61" s="151"/>
      <c r="D61" s="151"/>
      <c r="E61" s="94"/>
      <c r="F61" s="95"/>
      <c r="G61" s="51"/>
      <c r="H61" s="52"/>
      <c r="I61" s="85">
        <f t="shared" si="5"/>
        <v>0</v>
      </c>
      <c r="J61" s="52"/>
      <c r="K61" s="52"/>
      <c r="L61" s="52"/>
      <c r="M61" s="52"/>
      <c r="N61" s="52"/>
      <c r="O61" s="85">
        <f t="shared" si="10"/>
        <v>0</v>
      </c>
      <c r="P61" s="45" t="str">
        <f t="shared" si="11"/>
        <v/>
      </c>
      <c r="Q61" s="46"/>
      <c r="R61" s="53"/>
      <c r="S61" s="54">
        <f t="shared" si="4"/>
        <v>0</v>
      </c>
      <c r="T61" s="2" t="str">
        <f t="shared" si="6"/>
        <v/>
      </c>
      <c r="U61" s="2" t="str">
        <f t="shared" si="7"/>
        <v>ok</v>
      </c>
      <c r="V61" s="2">
        <f t="shared" si="8"/>
        <v>0</v>
      </c>
      <c r="W61" s="2">
        <f t="shared" si="9"/>
        <v>0</v>
      </c>
    </row>
    <row r="62" spans="1:23" ht="35.1" customHeight="1" x14ac:dyDescent="0.2">
      <c r="A62" s="50">
        <v>46</v>
      </c>
      <c r="B62" s="151"/>
      <c r="C62" s="151"/>
      <c r="D62" s="151"/>
      <c r="E62" s="94"/>
      <c r="F62" s="95"/>
      <c r="G62" s="51"/>
      <c r="H62" s="52"/>
      <c r="I62" s="85">
        <f t="shared" si="5"/>
        <v>0</v>
      </c>
      <c r="J62" s="52"/>
      <c r="K62" s="52"/>
      <c r="L62" s="52"/>
      <c r="M62" s="52"/>
      <c r="N62" s="52"/>
      <c r="O62" s="85">
        <f t="shared" si="10"/>
        <v>0</v>
      </c>
      <c r="P62" s="45" t="str">
        <f t="shared" si="11"/>
        <v/>
      </c>
      <c r="Q62" s="46"/>
      <c r="R62" s="53"/>
      <c r="S62" s="54">
        <f t="shared" si="4"/>
        <v>0</v>
      </c>
      <c r="T62" s="2" t="str">
        <f t="shared" si="6"/>
        <v/>
      </c>
      <c r="U62" s="2" t="str">
        <f t="shared" si="7"/>
        <v>ok</v>
      </c>
      <c r="V62" s="2">
        <f t="shared" si="8"/>
        <v>0</v>
      </c>
      <c r="W62" s="2">
        <f t="shared" si="9"/>
        <v>0</v>
      </c>
    </row>
    <row r="63" spans="1:23" ht="35.1" customHeight="1" x14ac:dyDescent="0.2">
      <c r="A63" s="50">
        <v>47</v>
      </c>
      <c r="B63" s="151"/>
      <c r="C63" s="151"/>
      <c r="D63" s="151"/>
      <c r="E63" s="94"/>
      <c r="F63" s="95"/>
      <c r="G63" s="51"/>
      <c r="H63" s="52"/>
      <c r="I63" s="85">
        <f t="shared" si="5"/>
        <v>0</v>
      </c>
      <c r="J63" s="52"/>
      <c r="K63" s="52"/>
      <c r="L63" s="52"/>
      <c r="M63" s="52"/>
      <c r="N63" s="52"/>
      <c r="O63" s="85">
        <f t="shared" si="10"/>
        <v>0</v>
      </c>
      <c r="P63" s="45" t="str">
        <f t="shared" si="11"/>
        <v/>
      </c>
      <c r="Q63" s="46"/>
      <c r="R63" s="53"/>
      <c r="S63" s="54">
        <f t="shared" si="4"/>
        <v>0</v>
      </c>
      <c r="T63" s="2" t="str">
        <f t="shared" si="6"/>
        <v/>
      </c>
      <c r="U63" s="2" t="str">
        <f t="shared" si="7"/>
        <v>ok</v>
      </c>
      <c r="V63" s="2">
        <f t="shared" si="8"/>
        <v>0</v>
      </c>
      <c r="W63" s="2">
        <f t="shared" si="9"/>
        <v>0</v>
      </c>
    </row>
    <row r="64" spans="1:23" ht="35.1" customHeight="1" x14ac:dyDescent="0.2">
      <c r="A64" s="50">
        <v>48</v>
      </c>
      <c r="B64" s="151"/>
      <c r="C64" s="151"/>
      <c r="D64" s="151"/>
      <c r="E64" s="94"/>
      <c r="F64" s="95"/>
      <c r="G64" s="51"/>
      <c r="H64" s="52"/>
      <c r="I64" s="85">
        <f t="shared" si="5"/>
        <v>0</v>
      </c>
      <c r="J64" s="52"/>
      <c r="K64" s="52"/>
      <c r="L64" s="52"/>
      <c r="M64" s="52"/>
      <c r="N64" s="52"/>
      <c r="O64" s="85">
        <f t="shared" si="10"/>
        <v>0</v>
      </c>
      <c r="P64" s="45" t="str">
        <f t="shared" si="11"/>
        <v/>
      </c>
      <c r="Q64" s="46"/>
      <c r="R64" s="53"/>
      <c r="S64" s="54">
        <f t="shared" si="4"/>
        <v>0</v>
      </c>
      <c r="T64" s="2" t="str">
        <f t="shared" si="6"/>
        <v/>
      </c>
      <c r="U64" s="2" t="str">
        <f t="shared" si="7"/>
        <v>ok</v>
      </c>
      <c r="V64" s="2">
        <f t="shared" si="8"/>
        <v>0</v>
      </c>
      <c r="W64" s="2">
        <f t="shared" si="9"/>
        <v>0</v>
      </c>
    </row>
    <row r="65" spans="1:23" ht="35.1" customHeight="1" x14ac:dyDescent="0.2">
      <c r="A65" s="50">
        <v>49</v>
      </c>
      <c r="B65" s="151"/>
      <c r="C65" s="151"/>
      <c r="D65" s="151"/>
      <c r="E65" s="94"/>
      <c r="F65" s="95"/>
      <c r="G65" s="51"/>
      <c r="H65" s="52"/>
      <c r="I65" s="85">
        <f t="shared" si="5"/>
        <v>0</v>
      </c>
      <c r="J65" s="52"/>
      <c r="K65" s="52"/>
      <c r="L65" s="52"/>
      <c r="M65" s="52"/>
      <c r="N65" s="52"/>
      <c r="O65" s="85">
        <f t="shared" si="10"/>
        <v>0</v>
      </c>
      <c r="P65" s="45" t="str">
        <f t="shared" si="11"/>
        <v/>
      </c>
      <c r="Q65" s="46"/>
      <c r="R65" s="53"/>
      <c r="S65" s="54">
        <f t="shared" si="4"/>
        <v>0</v>
      </c>
      <c r="T65" s="2" t="str">
        <f t="shared" si="6"/>
        <v/>
      </c>
      <c r="U65" s="2" t="str">
        <f t="shared" si="7"/>
        <v>ok</v>
      </c>
      <c r="V65" s="2">
        <f t="shared" si="8"/>
        <v>0</v>
      </c>
      <c r="W65" s="2">
        <f t="shared" si="9"/>
        <v>0</v>
      </c>
    </row>
    <row r="66" spans="1:23" ht="35.1" customHeight="1" x14ac:dyDescent="0.2">
      <c r="A66" s="50">
        <v>50</v>
      </c>
      <c r="B66" s="151"/>
      <c r="C66" s="151"/>
      <c r="D66" s="151"/>
      <c r="E66" s="94"/>
      <c r="F66" s="95"/>
      <c r="G66" s="51"/>
      <c r="H66" s="52"/>
      <c r="I66" s="85">
        <f t="shared" si="5"/>
        <v>0</v>
      </c>
      <c r="J66" s="52"/>
      <c r="K66" s="52"/>
      <c r="L66" s="52"/>
      <c r="M66" s="52"/>
      <c r="N66" s="52"/>
      <c r="O66" s="85">
        <f t="shared" si="10"/>
        <v>0</v>
      </c>
      <c r="P66" s="45" t="str">
        <f t="shared" si="11"/>
        <v/>
      </c>
      <c r="Q66" s="46"/>
      <c r="R66" s="53"/>
      <c r="S66" s="54">
        <f t="shared" si="4"/>
        <v>0</v>
      </c>
      <c r="T66" s="2" t="str">
        <f t="shared" si="6"/>
        <v/>
      </c>
      <c r="U66" s="2" t="str">
        <f t="shared" si="7"/>
        <v>ok</v>
      </c>
      <c r="V66" s="2">
        <f t="shared" si="8"/>
        <v>0</v>
      </c>
      <c r="W66" s="2">
        <f t="shared" si="9"/>
        <v>0</v>
      </c>
    </row>
    <row r="67" spans="1:23" ht="35.1" customHeight="1" x14ac:dyDescent="0.2">
      <c r="A67" s="50">
        <v>51</v>
      </c>
      <c r="B67" s="151"/>
      <c r="C67" s="151"/>
      <c r="D67" s="151"/>
      <c r="E67" s="94"/>
      <c r="F67" s="95"/>
      <c r="G67" s="51"/>
      <c r="H67" s="52"/>
      <c r="I67" s="85">
        <f t="shared" si="5"/>
        <v>0</v>
      </c>
      <c r="J67" s="52"/>
      <c r="K67" s="52"/>
      <c r="L67" s="52"/>
      <c r="M67" s="52"/>
      <c r="N67" s="52"/>
      <c r="O67" s="85">
        <f t="shared" si="10"/>
        <v>0</v>
      </c>
      <c r="P67" s="45" t="str">
        <f t="shared" si="11"/>
        <v/>
      </c>
      <c r="Q67" s="46"/>
      <c r="R67" s="53"/>
      <c r="S67" s="54">
        <f t="shared" si="4"/>
        <v>0</v>
      </c>
      <c r="T67" s="2" t="str">
        <f t="shared" si="6"/>
        <v/>
      </c>
      <c r="U67" s="2" t="str">
        <f t="shared" si="7"/>
        <v>ok</v>
      </c>
      <c r="V67" s="2">
        <f t="shared" si="8"/>
        <v>0</v>
      </c>
      <c r="W67" s="2">
        <f t="shared" si="9"/>
        <v>0</v>
      </c>
    </row>
    <row r="68" spans="1:23" ht="35.1" customHeight="1" x14ac:dyDescent="0.2">
      <c r="A68" s="50">
        <v>52</v>
      </c>
      <c r="B68" s="151"/>
      <c r="C68" s="151"/>
      <c r="D68" s="151"/>
      <c r="E68" s="94"/>
      <c r="F68" s="95"/>
      <c r="G68" s="51"/>
      <c r="H68" s="52"/>
      <c r="I68" s="85">
        <f t="shared" si="5"/>
        <v>0</v>
      </c>
      <c r="J68" s="52"/>
      <c r="K68" s="52"/>
      <c r="L68" s="52"/>
      <c r="M68" s="52"/>
      <c r="N68" s="52"/>
      <c r="O68" s="85">
        <f t="shared" si="10"/>
        <v>0</v>
      </c>
      <c r="P68" s="45" t="str">
        <f t="shared" si="11"/>
        <v/>
      </c>
      <c r="Q68" s="46"/>
      <c r="R68" s="53"/>
      <c r="S68" s="54">
        <f t="shared" si="4"/>
        <v>0</v>
      </c>
      <c r="T68" s="2" t="str">
        <f t="shared" si="6"/>
        <v/>
      </c>
      <c r="U68" s="2" t="str">
        <f t="shared" si="7"/>
        <v>ok</v>
      </c>
      <c r="V68" s="2">
        <f t="shared" si="8"/>
        <v>0</v>
      </c>
      <c r="W68" s="2">
        <f t="shared" si="9"/>
        <v>0</v>
      </c>
    </row>
    <row r="69" spans="1:23" ht="35.1" customHeight="1" x14ac:dyDescent="0.2">
      <c r="A69" s="50">
        <v>53</v>
      </c>
      <c r="B69" s="151"/>
      <c r="C69" s="151"/>
      <c r="D69" s="151"/>
      <c r="E69" s="94"/>
      <c r="F69" s="95"/>
      <c r="G69" s="51"/>
      <c r="H69" s="52"/>
      <c r="I69" s="85">
        <f t="shared" si="5"/>
        <v>0</v>
      </c>
      <c r="J69" s="52"/>
      <c r="K69" s="52"/>
      <c r="L69" s="52"/>
      <c r="M69" s="52"/>
      <c r="N69" s="52"/>
      <c r="O69" s="85">
        <f t="shared" si="10"/>
        <v>0</v>
      </c>
      <c r="P69" s="45" t="str">
        <f t="shared" si="11"/>
        <v/>
      </c>
      <c r="Q69" s="46"/>
      <c r="R69" s="53"/>
      <c r="S69" s="54">
        <f t="shared" si="4"/>
        <v>0</v>
      </c>
      <c r="T69" s="2" t="str">
        <f t="shared" si="6"/>
        <v/>
      </c>
      <c r="U69" s="2" t="str">
        <f t="shared" si="7"/>
        <v>ok</v>
      </c>
      <c r="V69" s="2">
        <f t="shared" si="8"/>
        <v>0</v>
      </c>
      <c r="W69" s="2">
        <f t="shared" si="9"/>
        <v>0</v>
      </c>
    </row>
    <row r="70" spans="1:23" ht="35.1" customHeight="1" x14ac:dyDescent="0.2">
      <c r="A70" s="50">
        <v>54</v>
      </c>
      <c r="B70" s="151"/>
      <c r="C70" s="151"/>
      <c r="D70" s="151"/>
      <c r="E70" s="94"/>
      <c r="F70" s="95"/>
      <c r="G70" s="51"/>
      <c r="H70" s="52"/>
      <c r="I70" s="85">
        <f t="shared" si="5"/>
        <v>0</v>
      </c>
      <c r="J70" s="52"/>
      <c r="K70" s="52"/>
      <c r="L70" s="52"/>
      <c r="M70" s="52"/>
      <c r="N70" s="52"/>
      <c r="O70" s="85">
        <f t="shared" si="10"/>
        <v>0</v>
      </c>
      <c r="P70" s="45" t="str">
        <f t="shared" si="11"/>
        <v/>
      </c>
      <c r="Q70" s="46"/>
      <c r="R70" s="53"/>
      <c r="S70" s="54">
        <f t="shared" si="4"/>
        <v>0</v>
      </c>
      <c r="T70" s="2" t="str">
        <f t="shared" si="6"/>
        <v/>
      </c>
      <c r="U70" s="2" t="str">
        <f t="shared" si="7"/>
        <v>ok</v>
      </c>
      <c r="V70" s="2">
        <f t="shared" si="8"/>
        <v>0</v>
      </c>
      <c r="W70" s="2">
        <f t="shared" si="9"/>
        <v>0</v>
      </c>
    </row>
    <row r="71" spans="1:23" ht="35.1" customHeight="1" x14ac:dyDescent="0.2">
      <c r="A71" s="50">
        <v>55</v>
      </c>
      <c r="B71" s="151"/>
      <c r="C71" s="151"/>
      <c r="D71" s="151"/>
      <c r="E71" s="94"/>
      <c r="F71" s="95"/>
      <c r="G71" s="51"/>
      <c r="H71" s="52"/>
      <c r="I71" s="85">
        <f t="shared" si="5"/>
        <v>0</v>
      </c>
      <c r="J71" s="52"/>
      <c r="K71" s="52"/>
      <c r="L71" s="52"/>
      <c r="M71" s="52"/>
      <c r="N71" s="52"/>
      <c r="O71" s="85">
        <f t="shared" si="10"/>
        <v>0</v>
      </c>
      <c r="P71" s="45" t="str">
        <f t="shared" si="11"/>
        <v/>
      </c>
      <c r="Q71" s="46"/>
      <c r="R71" s="53"/>
      <c r="S71" s="54">
        <f t="shared" si="4"/>
        <v>0</v>
      </c>
      <c r="T71" s="2" t="str">
        <f t="shared" si="6"/>
        <v/>
      </c>
      <c r="U71" s="2" t="str">
        <f t="shared" si="7"/>
        <v>ok</v>
      </c>
      <c r="V71" s="2">
        <f t="shared" si="8"/>
        <v>0</v>
      </c>
      <c r="W71" s="2">
        <f t="shared" si="9"/>
        <v>0</v>
      </c>
    </row>
    <row r="72" spans="1:23" ht="35.1" customHeight="1" x14ac:dyDescent="0.2">
      <c r="A72" s="50">
        <v>56</v>
      </c>
      <c r="B72" s="151"/>
      <c r="C72" s="151"/>
      <c r="D72" s="151"/>
      <c r="E72" s="94"/>
      <c r="F72" s="95"/>
      <c r="G72" s="51"/>
      <c r="H72" s="52"/>
      <c r="I72" s="85">
        <f t="shared" si="5"/>
        <v>0</v>
      </c>
      <c r="J72" s="52"/>
      <c r="K72" s="52"/>
      <c r="L72" s="52"/>
      <c r="M72" s="52"/>
      <c r="N72" s="52"/>
      <c r="O72" s="85">
        <f t="shared" si="10"/>
        <v>0</v>
      </c>
      <c r="P72" s="45" t="str">
        <f t="shared" si="11"/>
        <v/>
      </c>
      <c r="Q72" s="46"/>
      <c r="R72" s="53"/>
      <c r="S72" s="54">
        <f t="shared" si="4"/>
        <v>0</v>
      </c>
      <c r="T72" s="2" t="str">
        <f t="shared" si="6"/>
        <v/>
      </c>
      <c r="U72" s="2" t="str">
        <f t="shared" si="7"/>
        <v>ok</v>
      </c>
      <c r="V72" s="2">
        <f t="shared" si="8"/>
        <v>0</v>
      </c>
      <c r="W72" s="2">
        <f t="shared" si="9"/>
        <v>0</v>
      </c>
    </row>
    <row r="73" spans="1:23" ht="35.1" customHeight="1" x14ac:dyDescent="0.2">
      <c r="A73" s="50">
        <v>57</v>
      </c>
      <c r="B73" s="151"/>
      <c r="C73" s="151"/>
      <c r="D73" s="151"/>
      <c r="E73" s="94"/>
      <c r="F73" s="95"/>
      <c r="G73" s="51"/>
      <c r="H73" s="52"/>
      <c r="I73" s="85">
        <f t="shared" si="5"/>
        <v>0</v>
      </c>
      <c r="J73" s="52"/>
      <c r="K73" s="52"/>
      <c r="L73" s="52"/>
      <c r="M73" s="52"/>
      <c r="N73" s="52"/>
      <c r="O73" s="85">
        <f t="shared" si="10"/>
        <v>0</v>
      </c>
      <c r="P73" s="45" t="str">
        <f t="shared" si="11"/>
        <v/>
      </c>
      <c r="Q73" s="46"/>
      <c r="R73" s="53"/>
      <c r="S73" s="54">
        <f t="shared" si="4"/>
        <v>0</v>
      </c>
      <c r="T73" s="2" t="str">
        <f t="shared" si="6"/>
        <v/>
      </c>
      <c r="U73" s="2" t="str">
        <f t="shared" si="7"/>
        <v>ok</v>
      </c>
      <c r="V73" s="2">
        <f t="shared" si="8"/>
        <v>0</v>
      </c>
      <c r="W73" s="2">
        <f t="shared" si="9"/>
        <v>0</v>
      </c>
    </row>
    <row r="74" spans="1:23" ht="35.1" customHeight="1" x14ac:dyDescent="0.2">
      <c r="A74" s="50">
        <v>58</v>
      </c>
      <c r="B74" s="151"/>
      <c r="C74" s="151"/>
      <c r="D74" s="151"/>
      <c r="E74" s="94"/>
      <c r="F74" s="95"/>
      <c r="G74" s="51"/>
      <c r="H74" s="52"/>
      <c r="I74" s="85">
        <f t="shared" si="5"/>
        <v>0</v>
      </c>
      <c r="J74" s="52"/>
      <c r="K74" s="52"/>
      <c r="L74" s="52"/>
      <c r="M74" s="52"/>
      <c r="N74" s="52"/>
      <c r="O74" s="85">
        <f t="shared" si="10"/>
        <v>0</v>
      </c>
      <c r="P74" s="45" t="str">
        <f t="shared" si="11"/>
        <v/>
      </c>
      <c r="Q74" s="46"/>
      <c r="R74" s="53"/>
      <c r="S74" s="54">
        <f t="shared" si="4"/>
        <v>0</v>
      </c>
      <c r="T74" s="2" t="str">
        <f t="shared" si="6"/>
        <v/>
      </c>
      <c r="U74" s="2" t="str">
        <f t="shared" si="7"/>
        <v>ok</v>
      </c>
      <c r="V74" s="2">
        <f t="shared" si="8"/>
        <v>0</v>
      </c>
      <c r="W74" s="2">
        <f t="shared" si="9"/>
        <v>0</v>
      </c>
    </row>
    <row r="75" spans="1:23" ht="35.1" customHeight="1" x14ac:dyDescent="0.2">
      <c r="A75" s="50">
        <v>59</v>
      </c>
      <c r="B75" s="151"/>
      <c r="C75" s="151"/>
      <c r="D75" s="151"/>
      <c r="E75" s="94"/>
      <c r="F75" s="95"/>
      <c r="G75" s="51"/>
      <c r="H75" s="52"/>
      <c r="I75" s="85">
        <f t="shared" si="5"/>
        <v>0</v>
      </c>
      <c r="J75" s="52"/>
      <c r="K75" s="52"/>
      <c r="L75" s="52"/>
      <c r="M75" s="52"/>
      <c r="N75" s="52"/>
      <c r="O75" s="85">
        <f t="shared" si="10"/>
        <v>0</v>
      </c>
      <c r="P75" s="45" t="str">
        <f t="shared" si="11"/>
        <v/>
      </c>
      <c r="Q75" s="46"/>
      <c r="R75" s="53"/>
      <c r="S75" s="54">
        <f t="shared" si="4"/>
        <v>0</v>
      </c>
      <c r="T75" s="2" t="str">
        <f t="shared" si="6"/>
        <v/>
      </c>
      <c r="U75" s="2" t="str">
        <f t="shared" si="7"/>
        <v>ok</v>
      </c>
      <c r="V75" s="2">
        <f t="shared" si="8"/>
        <v>0</v>
      </c>
      <c r="W75" s="2">
        <f t="shared" si="9"/>
        <v>0</v>
      </c>
    </row>
    <row r="76" spans="1:23" ht="35.1" customHeight="1" x14ac:dyDescent="0.2">
      <c r="A76" s="50">
        <v>60</v>
      </c>
      <c r="B76" s="151"/>
      <c r="C76" s="151"/>
      <c r="D76" s="151"/>
      <c r="E76" s="94"/>
      <c r="F76" s="95"/>
      <c r="G76" s="51"/>
      <c r="H76" s="52"/>
      <c r="I76" s="85">
        <f t="shared" si="5"/>
        <v>0</v>
      </c>
      <c r="J76" s="52"/>
      <c r="K76" s="52"/>
      <c r="L76" s="52"/>
      <c r="M76" s="52"/>
      <c r="N76" s="52"/>
      <c r="O76" s="85">
        <f t="shared" si="10"/>
        <v>0</v>
      </c>
      <c r="P76" s="45" t="str">
        <f t="shared" si="11"/>
        <v/>
      </c>
      <c r="Q76" s="46"/>
      <c r="R76" s="53"/>
      <c r="S76" s="54">
        <f t="shared" si="4"/>
        <v>0</v>
      </c>
      <c r="T76" s="2" t="str">
        <f t="shared" si="6"/>
        <v/>
      </c>
      <c r="U76" s="2" t="str">
        <f t="shared" si="7"/>
        <v>ok</v>
      </c>
      <c r="V76" s="2">
        <f t="shared" si="8"/>
        <v>0</v>
      </c>
      <c r="W76" s="2">
        <f t="shared" si="9"/>
        <v>0</v>
      </c>
    </row>
    <row r="77" spans="1:23" ht="35.1" customHeight="1" x14ac:dyDescent="0.2">
      <c r="A77" s="50">
        <v>61</v>
      </c>
      <c r="B77" s="151"/>
      <c r="C77" s="151"/>
      <c r="D77" s="151"/>
      <c r="E77" s="94"/>
      <c r="F77" s="95"/>
      <c r="G77" s="51"/>
      <c r="H77" s="52"/>
      <c r="I77" s="85">
        <f t="shared" si="5"/>
        <v>0</v>
      </c>
      <c r="J77" s="52"/>
      <c r="K77" s="52"/>
      <c r="L77" s="52"/>
      <c r="M77" s="52"/>
      <c r="N77" s="52"/>
      <c r="O77" s="85">
        <f t="shared" si="10"/>
        <v>0</v>
      </c>
      <c r="P77" s="45" t="str">
        <f t="shared" si="11"/>
        <v/>
      </c>
      <c r="Q77" s="46"/>
      <c r="R77" s="53"/>
      <c r="S77" s="54">
        <f t="shared" si="4"/>
        <v>0</v>
      </c>
      <c r="T77" s="2" t="str">
        <f t="shared" si="6"/>
        <v/>
      </c>
      <c r="U77" s="2" t="str">
        <f t="shared" si="7"/>
        <v>ok</v>
      </c>
      <c r="V77" s="2">
        <f t="shared" si="8"/>
        <v>0</v>
      </c>
      <c r="W77" s="2">
        <f t="shared" si="9"/>
        <v>0</v>
      </c>
    </row>
    <row r="78" spans="1:23" ht="35.1" customHeight="1" x14ac:dyDescent="0.2">
      <c r="A78" s="50">
        <v>62</v>
      </c>
      <c r="B78" s="151"/>
      <c r="C78" s="151"/>
      <c r="D78" s="151"/>
      <c r="E78" s="94"/>
      <c r="F78" s="95"/>
      <c r="G78" s="51"/>
      <c r="H78" s="52"/>
      <c r="I78" s="85">
        <f t="shared" si="5"/>
        <v>0</v>
      </c>
      <c r="J78" s="52"/>
      <c r="K78" s="52"/>
      <c r="L78" s="52"/>
      <c r="M78" s="52"/>
      <c r="N78" s="52"/>
      <c r="O78" s="85">
        <f t="shared" si="10"/>
        <v>0</v>
      </c>
      <c r="P78" s="45" t="str">
        <f t="shared" si="11"/>
        <v/>
      </c>
      <c r="Q78" s="46"/>
      <c r="R78" s="53"/>
      <c r="S78" s="54">
        <f t="shared" si="4"/>
        <v>0</v>
      </c>
      <c r="T78" s="2" t="str">
        <f t="shared" si="6"/>
        <v/>
      </c>
      <c r="U78" s="2" t="str">
        <f t="shared" si="7"/>
        <v>ok</v>
      </c>
      <c r="V78" s="2">
        <f t="shared" si="8"/>
        <v>0</v>
      </c>
      <c r="W78" s="2">
        <f t="shared" si="9"/>
        <v>0</v>
      </c>
    </row>
    <row r="79" spans="1:23" ht="35.1" customHeight="1" x14ac:dyDescent="0.2">
      <c r="A79" s="50">
        <v>63</v>
      </c>
      <c r="B79" s="151"/>
      <c r="C79" s="151"/>
      <c r="D79" s="151"/>
      <c r="E79" s="94"/>
      <c r="F79" s="95"/>
      <c r="G79" s="51"/>
      <c r="H79" s="52"/>
      <c r="I79" s="85">
        <f t="shared" si="5"/>
        <v>0</v>
      </c>
      <c r="J79" s="52"/>
      <c r="K79" s="52"/>
      <c r="L79" s="52"/>
      <c r="M79" s="52"/>
      <c r="N79" s="52"/>
      <c r="O79" s="85">
        <f t="shared" si="10"/>
        <v>0</v>
      </c>
      <c r="P79" s="45" t="str">
        <f t="shared" si="11"/>
        <v/>
      </c>
      <c r="Q79" s="46"/>
      <c r="R79" s="53"/>
      <c r="S79" s="54">
        <f t="shared" si="4"/>
        <v>0</v>
      </c>
      <c r="T79" s="2" t="str">
        <f t="shared" si="6"/>
        <v/>
      </c>
      <c r="U79" s="2" t="str">
        <f t="shared" si="7"/>
        <v>ok</v>
      </c>
      <c r="V79" s="2">
        <f t="shared" si="8"/>
        <v>0</v>
      </c>
      <c r="W79" s="2">
        <f t="shared" si="9"/>
        <v>0</v>
      </c>
    </row>
    <row r="80" spans="1:23" ht="35.1" customHeight="1" x14ac:dyDescent="0.2">
      <c r="A80" s="50">
        <v>64</v>
      </c>
      <c r="B80" s="151"/>
      <c r="C80" s="151"/>
      <c r="D80" s="151"/>
      <c r="E80" s="94"/>
      <c r="F80" s="95"/>
      <c r="G80" s="51"/>
      <c r="H80" s="52"/>
      <c r="I80" s="85">
        <f t="shared" si="5"/>
        <v>0</v>
      </c>
      <c r="J80" s="52"/>
      <c r="K80" s="52"/>
      <c r="L80" s="52"/>
      <c r="M80" s="52"/>
      <c r="N80" s="52"/>
      <c r="O80" s="85">
        <f t="shared" si="10"/>
        <v>0</v>
      </c>
      <c r="P80" s="45" t="str">
        <f t="shared" si="11"/>
        <v/>
      </c>
      <c r="Q80" s="46"/>
      <c r="R80" s="53"/>
      <c r="S80" s="54">
        <f t="shared" si="4"/>
        <v>0</v>
      </c>
      <c r="T80" s="2" t="str">
        <f t="shared" si="6"/>
        <v/>
      </c>
      <c r="U80" s="2" t="str">
        <f t="shared" si="7"/>
        <v>ok</v>
      </c>
      <c r="V80" s="2">
        <f t="shared" si="8"/>
        <v>0</v>
      </c>
      <c r="W80" s="2">
        <f t="shared" si="9"/>
        <v>0</v>
      </c>
    </row>
    <row r="81" spans="1:23" ht="35.1" customHeight="1" x14ac:dyDescent="0.2">
      <c r="A81" s="50">
        <v>65</v>
      </c>
      <c r="B81" s="151"/>
      <c r="C81" s="151"/>
      <c r="D81" s="151"/>
      <c r="E81" s="94"/>
      <c r="F81" s="95"/>
      <c r="G81" s="51"/>
      <c r="H81" s="52"/>
      <c r="I81" s="85">
        <f t="shared" si="5"/>
        <v>0</v>
      </c>
      <c r="J81" s="52"/>
      <c r="K81" s="52"/>
      <c r="L81" s="52"/>
      <c r="M81" s="52"/>
      <c r="N81" s="52"/>
      <c r="O81" s="85">
        <f t="shared" ref="O81:O112" si="12">SUM(J81:N81)</f>
        <v>0</v>
      </c>
      <c r="P81" s="45" t="str">
        <f t="shared" ref="P81:P112" si="13">IF(ROUNDDOWN(G81*H81,2)-ROUNDDOWN(SUM(J81:N81),2)=0,"","zlý súčet")</f>
        <v/>
      </c>
      <c r="Q81" s="46"/>
      <c r="R81" s="53"/>
      <c r="S81" s="54">
        <f t="shared" ref="S81:S127" si="14">O81-R81</f>
        <v>0</v>
      </c>
      <c r="T81" s="2" t="str">
        <f t="shared" si="6"/>
        <v/>
      </c>
      <c r="U81" s="2" t="str">
        <f t="shared" si="7"/>
        <v>ok</v>
      </c>
      <c r="V81" s="2">
        <f t="shared" si="8"/>
        <v>0</v>
      </c>
      <c r="W81" s="2">
        <f t="shared" si="9"/>
        <v>0</v>
      </c>
    </row>
    <row r="82" spans="1:23" ht="35.1" customHeight="1" x14ac:dyDescent="0.2">
      <c r="A82" s="50">
        <v>66</v>
      </c>
      <c r="B82" s="151"/>
      <c r="C82" s="151"/>
      <c r="D82" s="151"/>
      <c r="E82" s="94"/>
      <c r="F82" s="95"/>
      <c r="G82" s="51"/>
      <c r="H82" s="52"/>
      <c r="I82" s="85">
        <f t="shared" ref="I82:I127" si="15">ROUNDDOWN(G82*H82,2)</f>
        <v>0</v>
      </c>
      <c r="J82" s="52"/>
      <c r="K82" s="52"/>
      <c r="L82" s="52"/>
      <c r="M82" s="52"/>
      <c r="N82" s="52"/>
      <c r="O82" s="85">
        <f t="shared" si="12"/>
        <v>0</v>
      </c>
      <c r="P82" s="45" t="str">
        <f t="shared" si="13"/>
        <v/>
      </c>
      <c r="Q82" s="46"/>
      <c r="R82" s="53"/>
      <c r="S82" s="54">
        <f t="shared" si="14"/>
        <v>0</v>
      </c>
      <c r="T82" s="2" t="str">
        <f t="shared" ref="T82:T127" si="16">IF(E82=$X$15,"fokus_1",IF(E82=$X$16,"fokus_2",IF(E82=$X$17,"fokus_3",IF(E82=$X$18,"fokus_4",IF(E82=$X$19,"fokus_5",IF(E82=$X$20,"fokus_6",IF(E82=$X$21,"fokus_7",IF(E82=$X$22,"fokus_8",IF(E82=$X$23,"fokus_8",IF(E82=$X$24,"fokus_9",IF(E82=$X$25,"fokus_10","")))))))))))</f>
        <v/>
      </c>
      <c r="U82" s="2" t="str">
        <f t="shared" ref="U82:U127" si="17">IF(AND(I82&gt;0,OR(B82="")),"chyba","ok")</f>
        <v>ok</v>
      </c>
      <c r="V82" s="2">
        <f t="shared" ref="V82:V127" si="18">IF(U82="chyba",1,0)</f>
        <v>0</v>
      </c>
      <c r="W82" s="2">
        <f t="shared" ref="W82:W127" si="19">IF(P82="zlý súčet",1,0)</f>
        <v>0</v>
      </c>
    </row>
    <row r="83" spans="1:23" ht="35.1" customHeight="1" x14ac:dyDescent="0.2">
      <c r="A83" s="50">
        <v>67</v>
      </c>
      <c r="B83" s="151"/>
      <c r="C83" s="151"/>
      <c r="D83" s="151"/>
      <c r="E83" s="94"/>
      <c r="F83" s="95"/>
      <c r="G83" s="51"/>
      <c r="H83" s="52"/>
      <c r="I83" s="85">
        <f t="shared" si="15"/>
        <v>0</v>
      </c>
      <c r="J83" s="52"/>
      <c r="K83" s="52"/>
      <c r="L83" s="52"/>
      <c r="M83" s="52"/>
      <c r="N83" s="52"/>
      <c r="O83" s="85">
        <f t="shared" si="12"/>
        <v>0</v>
      </c>
      <c r="P83" s="45" t="str">
        <f t="shared" si="13"/>
        <v/>
      </c>
      <c r="Q83" s="46"/>
      <c r="R83" s="53"/>
      <c r="S83" s="54">
        <f t="shared" si="14"/>
        <v>0</v>
      </c>
      <c r="T83" s="2" t="str">
        <f t="shared" si="16"/>
        <v/>
      </c>
      <c r="U83" s="2" t="str">
        <f t="shared" si="17"/>
        <v>ok</v>
      </c>
      <c r="V83" s="2">
        <f t="shared" si="18"/>
        <v>0</v>
      </c>
      <c r="W83" s="2">
        <f t="shared" si="19"/>
        <v>0</v>
      </c>
    </row>
    <row r="84" spans="1:23" ht="35.1" customHeight="1" x14ac:dyDescent="0.2">
      <c r="A84" s="50">
        <v>68</v>
      </c>
      <c r="B84" s="151"/>
      <c r="C84" s="151"/>
      <c r="D84" s="151"/>
      <c r="E84" s="94"/>
      <c r="F84" s="95"/>
      <c r="G84" s="51"/>
      <c r="H84" s="52"/>
      <c r="I84" s="85">
        <f t="shared" si="15"/>
        <v>0</v>
      </c>
      <c r="J84" s="52"/>
      <c r="K84" s="52"/>
      <c r="L84" s="52"/>
      <c r="M84" s="52"/>
      <c r="N84" s="52"/>
      <c r="O84" s="85">
        <f t="shared" si="12"/>
        <v>0</v>
      </c>
      <c r="P84" s="45" t="str">
        <f t="shared" si="13"/>
        <v/>
      </c>
      <c r="Q84" s="46"/>
      <c r="R84" s="53"/>
      <c r="S84" s="54">
        <f t="shared" si="14"/>
        <v>0</v>
      </c>
      <c r="T84" s="2" t="str">
        <f t="shared" si="16"/>
        <v/>
      </c>
      <c r="U84" s="2" t="str">
        <f t="shared" si="17"/>
        <v>ok</v>
      </c>
      <c r="V84" s="2">
        <f t="shared" si="18"/>
        <v>0</v>
      </c>
      <c r="W84" s="2">
        <f t="shared" si="19"/>
        <v>0</v>
      </c>
    </row>
    <row r="85" spans="1:23" ht="35.1" customHeight="1" x14ac:dyDescent="0.2">
      <c r="A85" s="50">
        <v>69</v>
      </c>
      <c r="B85" s="151"/>
      <c r="C85" s="151"/>
      <c r="D85" s="151"/>
      <c r="E85" s="94"/>
      <c r="F85" s="95"/>
      <c r="G85" s="51"/>
      <c r="H85" s="52"/>
      <c r="I85" s="85">
        <f t="shared" si="15"/>
        <v>0</v>
      </c>
      <c r="J85" s="52"/>
      <c r="K85" s="52"/>
      <c r="L85" s="52"/>
      <c r="M85" s="52"/>
      <c r="N85" s="52"/>
      <c r="O85" s="85">
        <f t="shared" si="12"/>
        <v>0</v>
      </c>
      <c r="P85" s="45" t="str">
        <f t="shared" si="13"/>
        <v/>
      </c>
      <c r="Q85" s="46"/>
      <c r="R85" s="53"/>
      <c r="S85" s="54">
        <f t="shared" si="14"/>
        <v>0</v>
      </c>
      <c r="T85" s="2" t="str">
        <f t="shared" si="16"/>
        <v/>
      </c>
      <c r="U85" s="2" t="str">
        <f t="shared" si="17"/>
        <v>ok</v>
      </c>
      <c r="V85" s="2">
        <f t="shared" si="18"/>
        <v>0</v>
      </c>
      <c r="W85" s="2">
        <f t="shared" si="19"/>
        <v>0</v>
      </c>
    </row>
    <row r="86" spans="1:23" ht="35.1" customHeight="1" x14ac:dyDescent="0.2">
      <c r="A86" s="50">
        <v>70</v>
      </c>
      <c r="B86" s="151"/>
      <c r="C86" s="151"/>
      <c r="D86" s="151"/>
      <c r="E86" s="94"/>
      <c r="F86" s="95"/>
      <c r="G86" s="51"/>
      <c r="H86" s="52"/>
      <c r="I86" s="85">
        <f t="shared" si="15"/>
        <v>0</v>
      </c>
      <c r="J86" s="52"/>
      <c r="K86" s="52"/>
      <c r="L86" s="52"/>
      <c r="M86" s="52"/>
      <c r="N86" s="52"/>
      <c r="O86" s="85">
        <f t="shared" si="12"/>
        <v>0</v>
      </c>
      <c r="P86" s="45" t="str">
        <f t="shared" si="13"/>
        <v/>
      </c>
      <c r="Q86" s="46"/>
      <c r="R86" s="53"/>
      <c r="S86" s="54">
        <f t="shared" si="14"/>
        <v>0</v>
      </c>
      <c r="T86" s="2" t="str">
        <f t="shared" si="16"/>
        <v/>
      </c>
      <c r="U86" s="2" t="str">
        <f t="shared" si="17"/>
        <v>ok</v>
      </c>
      <c r="V86" s="2">
        <f t="shared" si="18"/>
        <v>0</v>
      </c>
      <c r="W86" s="2">
        <f t="shared" si="19"/>
        <v>0</v>
      </c>
    </row>
    <row r="87" spans="1:23" ht="35.1" customHeight="1" x14ac:dyDescent="0.2">
      <c r="A87" s="50">
        <v>71</v>
      </c>
      <c r="B87" s="151"/>
      <c r="C87" s="151"/>
      <c r="D87" s="151"/>
      <c r="E87" s="94"/>
      <c r="F87" s="95"/>
      <c r="G87" s="51"/>
      <c r="H87" s="52"/>
      <c r="I87" s="85">
        <f t="shared" si="15"/>
        <v>0</v>
      </c>
      <c r="J87" s="52"/>
      <c r="K87" s="52"/>
      <c r="L87" s="52"/>
      <c r="M87" s="52"/>
      <c r="N87" s="52"/>
      <c r="O87" s="85">
        <f t="shared" si="12"/>
        <v>0</v>
      </c>
      <c r="P87" s="45" t="str">
        <f t="shared" si="13"/>
        <v/>
      </c>
      <c r="Q87" s="46"/>
      <c r="R87" s="53"/>
      <c r="S87" s="54">
        <f t="shared" si="14"/>
        <v>0</v>
      </c>
      <c r="T87" s="2" t="str">
        <f t="shared" si="16"/>
        <v/>
      </c>
      <c r="U87" s="2" t="str">
        <f t="shared" si="17"/>
        <v>ok</v>
      </c>
      <c r="V87" s="2">
        <f t="shared" si="18"/>
        <v>0</v>
      </c>
      <c r="W87" s="2">
        <f t="shared" si="19"/>
        <v>0</v>
      </c>
    </row>
    <row r="88" spans="1:23" ht="35.1" customHeight="1" x14ac:dyDescent="0.2">
      <c r="A88" s="50">
        <v>72</v>
      </c>
      <c r="B88" s="151"/>
      <c r="C88" s="151"/>
      <c r="D88" s="151"/>
      <c r="E88" s="94"/>
      <c r="F88" s="95"/>
      <c r="G88" s="51"/>
      <c r="H88" s="52"/>
      <c r="I88" s="85">
        <f t="shared" si="15"/>
        <v>0</v>
      </c>
      <c r="J88" s="52"/>
      <c r="K88" s="52"/>
      <c r="L88" s="52"/>
      <c r="M88" s="52"/>
      <c r="N88" s="52"/>
      <c r="O88" s="85">
        <f t="shared" si="12"/>
        <v>0</v>
      </c>
      <c r="P88" s="45" t="str">
        <f t="shared" si="13"/>
        <v/>
      </c>
      <c r="Q88" s="46"/>
      <c r="R88" s="53"/>
      <c r="S88" s="54">
        <f t="shared" si="14"/>
        <v>0</v>
      </c>
      <c r="T88" s="2" t="str">
        <f t="shared" si="16"/>
        <v/>
      </c>
      <c r="U88" s="2" t="str">
        <f t="shared" si="17"/>
        <v>ok</v>
      </c>
      <c r="V88" s="2">
        <f t="shared" si="18"/>
        <v>0</v>
      </c>
      <c r="W88" s="2">
        <f t="shared" si="19"/>
        <v>0</v>
      </c>
    </row>
    <row r="89" spans="1:23" ht="35.1" customHeight="1" x14ac:dyDescent="0.2">
      <c r="A89" s="50">
        <v>73</v>
      </c>
      <c r="B89" s="151"/>
      <c r="C89" s="151"/>
      <c r="D89" s="151"/>
      <c r="E89" s="94"/>
      <c r="F89" s="95"/>
      <c r="G89" s="51"/>
      <c r="H89" s="52"/>
      <c r="I89" s="85">
        <f t="shared" si="15"/>
        <v>0</v>
      </c>
      <c r="J89" s="52"/>
      <c r="K89" s="52"/>
      <c r="L89" s="52"/>
      <c r="M89" s="52"/>
      <c r="N89" s="52"/>
      <c r="O89" s="85">
        <f t="shared" si="12"/>
        <v>0</v>
      </c>
      <c r="P89" s="45" t="str">
        <f t="shared" si="13"/>
        <v/>
      </c>
      <c r="Q89" s="46"/>
      <c r="R89" s="53"/>
      <c r="S89" s="54">
        <f t="shared" si="14"/>
        <v>0</v>
      </c>
      <c r="T89" s="2" t="str">
        <f t="shared" si="16"/>
        <v/>
      </c>
      <c r="U89" s="2" t="str">
        <f t="shared" si="17"/>
        <v>ok</v>
      </c>
      <c r="V89" s="2">
        <f t="shared" si="18"/>
        <v>0</v>
      </c>
      <c r="W89" s="2">
        <f t="shared" si="19"/>
        <v>0</v>
      </c>
    </row>
    <row r="90" spans="1:23" ht="35.1" customHeight="1" x14ac:dyDescent="0.2">
      <c r="A90" s="50">
        <v>74</v>
      </c>
      <c r="B90" s="151"/>
      <c r="C90" s="151"/>
      <c r="D90" s="151"/>
      <c r="E90" s="94"/>
      <c r="F90" s="95"/>
      <c r="G90" s="51"/>
      <c r="H90" s="52"/>
      <c r="I90" s="85">
        <f t="shared" si="15"/>
        <v>0</v>
      </c>
      <c r="J90" s="52"/>
      <c r="K90" s="52"/>
      <c r="L90" s="52"/>
      <c r="M90" s="52"/>
      <c r="N90" s="52"/>
      <c r="O90" s="85">
        <f t="shared" si="12"/>
        <v>0</v>
      </c>
      <c r="P90" s="45" t="str">
        <f t="shared" si="13"/>
        <v/>
      </c>
      <c r="Q90" s="46"/>
      <c r="R90" s="53"/>
      <c r="S90" s="54">
        <f t="shared" si="14"/>
        <v>0</v>
      </c>
      <c r="T90" s="2" t="str">
        <f t="shared" si="16"/>
        <v/>
      </c>
      <c r="U90" s="2" t="str">
        <f t="shared" si="17"/>
        <v>ok</v>
      </c>
      <c r="V90" s="2">
        <f t="shared" si="18"/>
        <v>0</v>
      </c>
      <c r="W90" s="2">
        <f t="shared" si="19"/>
        <v>0</v>
      </c>
    </row>
    <row r="91" spans="1:23" ht="35.1" customHeight="1" x14ac:dyDescent="0.2">
      <c r="A91" s="50">
        <v>75</v>
      </c>
      <c r="B91" s="151"/>
      <c r="C91" s="151"/>
      <c r="D91" s="151"/>
      <c r="E91" s="94"/>
      <c r="F91" s="95"/>
      <c r="G91" s="51"/>
      <c r="H91" s="52"/>
      <c r="I91" s="85">
        <f t="shared" si="15"/>
        <v>0</v>
      </c>
      <c r="J91" s="52"/>
      <c r="K91" s="52"/>
      <c r="L91" s="52"/>
      <c r="M91" s="52"/>
      <c r="N91" s="52"/>
      <c r="O91" s="85">
        <f t="shared" si="12"/>
        <v>0</v>
      </c>
      <c r="P91" s="45" t="str">
        <f t="shared" si="13"/>
        <v/>
      </c>
      <c r="Q91" s="46"/>
      <c r="R91" s="53"/>
      <c r="S91" s="54">
        <f t="shared" si="14"/>
        <v>0</v>
      </c>
      <c r="T91" s="2" t="str">
        <f t="shared" si="16"/>
        <v/>
      </c>
      <c r="U91" s="2" t="str">
        <f t="shared" si="17"/>
        <v>ok</v>
      </c>
      <c r="V91" s="2">
        <f t="shared" si="18"/>
        <v>0</v>
      </c>
      <c r="W91" s="2">
        <f t="shared" si="19"/>
        <v>0</v>
      </c>
    </row>
    <row r="92" spans="1:23" ht="35.1" customHeight="1" x14ac:dyDescent="0.2">
      <c r="A92" s="50">
        <v>76</v>
      </c>
      <c r="B92" s="151"/>
      <c r="C92" s="151"/>
      <c r="D92" s="151"/>
      <c r="E92" s="94"/>
      <c r="F92" s="95"/>
      <c r="G92" s="51"/>
      <c r="H92" s="52"/>
      <c r="I92" s="85">
        <f t="shared" si="15"/>
        <v>0</v>
      </c>
      <c r="J92" s="52"/>
      <c r="K92" s="52"/>
      <c r="L92" s="52"/>
      <c r="M92" s="52"/>
      <c r="N92" s="52"/>
      <c r="O92" s="85">
        <f t="shared" si="12"/>
        <v>0</v>
      </c>
      <c r="P92" s="45" t="str">
        <f t="shared" si="13"/>
        <v/>
      </c>
      <c r="Q92" s="46"/>
      <c r="R92" s="53"/>
      <c r="S92" s="54">
        <f t="shared" si="14"/>
        <v>0</v>
      </c>
      <c r="T92" s="2" t="str">
        <f t="shared" si="16"/>
        <v/>
      </c>
      <c r="U92" s="2" t="str">
        <f t="shared" si="17"/>
        <v>ok</v>
      </c>
      <c r="V92" s="2">
        <f t="shared" si="18"/>
        <v>0</v>
      </c>
      <c r="W92" s="2">
        <f t="shared" si="19"/>
        <v>0</v>
      </c>
    </row>
    <row r="93" spans="1:23" ht="35.1" customHeight="1" x14ac:dyDescent="0.2">
      <c r="A93" s="50">
        <v>77</v>
      </c>
      <c r="B93" s="151"/>
      <c r="C93" s="151"/>
      <c r="D93" s="151"/>
      <c r="E93" s="94"/>
      <c r="F93" s="95"/>
      <c r="G93" s="51"/>
      <c r="H93" s="52"/>
      <c r="I93" s="85">
        <f t="shared" si="15"/>
        <v>0</v>
      </c>
      <c r="J93" s="52"/>
      <c r="K93" s="52"/>
      <c r="L93" s="52"/>
      <c r="M93" s="52"/>
      <c r="N93" s="52"/>
      <c r="O93" s="85">
        <f t="shared" si="12"/>
        <v>0</v>
      </c>
      <c r="P93" s="45" t="str">
        <f t="shared" si="13"/>
        <v/>
      </c>
      <c r="Q93" s="46"/>
      <c r="R93" s="53"/>
      <c r="S93" s="54">
        <f t="shared" si="14"/>
        <v>0</v>
      </c>
      <c r="T93" s="2" t="str">
        <f t="shared" si="16"/>
        <v/>
      </c>
      <c r="U93" s="2" t="str">
        <f t="shared" si="17"/>
        <v>ok</v>
      </c>
      <c r="V93" s="2">
        <f t="shared" si="18"/>
        <v>0</v>
      </c>
      <c r="W93" s="2">
        <f t="shared" si="19"/>
        <v>0</v>
      </c>
    </row>
    <row r="94" spans="1:23" ht="35.1" customHeight="1" x14ac:dyDescent="0.2">
      <c r="A94" s="50">
        <v>78</v>
      </c>
      <c r="B94" s="151"/>
      <c r="C94" s="151"/>
      <c r="D94" s="151"/>
      <c r="E94" s="94"/>
      <c r="F94" s="95"/>
      <c r="G94" s="51"/>
      <c r="H94" s="52"/>
      <c r="I94" s="85">
        <f t="shared" si="15"/>
        <v>0</v>
      </c>
      <c r="J94" s="52"/>
      <c r="K94" s="52"/>
      <c r="L94" s="52"/>
      <c r="M94" s="52"/>
      <c r="N94" s="52"/>
      <c r="O94" s="85">
        <f t="shared" si="12"/>
        <v>0</v>
      </c>
      <c r="P94" s="45" t="str">
        <f t="shared" si="13"/>
        <v/>
      </c>
      <c r="Q94" s="46"/>
      <c r="R94" s="53"/>
      <c r="S94" s="54">
        <f t="shared" si="14"/>
        <v>0</v>
      </c>
      <c r="T94" s="2" t="str">
        <f t="shared" si="16"/>
        <v/>
      </c>
      <c r="U94" s="2" t="str">
        <f t="shared" si="17"/>
        <v>ok</v>
      </c>
      <c r="V94" s="2">
        <f t="shared" si="18"/>
        <v>0</v>
      </c>
      <c r="W94" s="2">
        <f t="shared" si="19"/>
        <v>0</v>
      </c>
    </row>
    <row r="95" spans="1:23" ht="35.1" customHeight="1" x14ac:dyDescent="0.2">
      <c r="A95" s="50">
        <v>79</v>
      </c>
      <c r="B95" s="151"/>
      <c r="C95" s="151"/>
      <c r="D95" s="151"/>
      <c r="E95" s="94"/>
      <c r="F95" s="95"/>
      <c r="G95" s="51"/>
      <c r="H95" s="52"/>
      <c r="I95" s="85">
        <f t="shared" si="15"/>
        <v>0</v>
      </c>
      <c r="J95" s="52"/>
      <c r="K95" s="52"/>
      <c r="L95" s="52"/>
      <c r="M95" s="52"/>
      <c r="N95" s="52"/>
      <c r="O95" s="85">
        <f t="shared" si="12"/>
        <v>0</v>
      </c>
      <c r="P95" s="45" t="str">
        <f t="shared" si="13"/>
        <v/>
      </c>
      <c r="Q95" s="46"/>
      <c r="R95" s="53"/>
      <c r="S95" s="54">
        <f t="shared" si="14"/>
        <v>0</v>
      </c>
      <c r="T95" s="2" t="str">
        <f t="shared" si="16"/>
        <v/>
      </c>
      <c r="U95" s="2" t="str">
        <f t="shared" si="17"/>
        <v>ok</v>
      </c>
      <c r="V95" s="2">
        <f t="shared" si="18"/>
        <v>0</v>
      </c>
      <c r="W95" s="2">
        <f t="shared" si="19"/>
        <v>0</v>
      </c>
    </row>
    <row r="96" spans="1:23" ht="35.1" customHeight="1" x14ac:dyDescent="0.2">
      <c r="A96" s="50">
        <v>80</v>
      </c>
      <c r="B96" s="151"/>
      <c r="C96" s="151"/>
      <c r="D96" s="151"/>
      <c r="E96" s="94"/>
      <c r="F96" s="95"/>
      <c r="G96" s="51"/>
      <c r="H96" s="52"/>
      <c r="I96" s="85">
        <f t="shared" si="15"/>
        <v>0</v>
      </c>
      <c r="J96" s="52"/>
      <c r="K96" s="52"/>
      <c r="L96" s="52"/>
      <c r="M96" s="52"/>
      <c r="N96" s="52"/>
      <c r="O96" s="85">
        <f t="shared" si="12"/>
        <v>0</v>
      </c>
      <c r="P96" s="45" t="str">
        <f t="shared" si="13"/>
        <v/>
      </c>
      <c r="Q96" s="46"/>
      <c r="R96" s="53"/>
      <c r="S96" s="54">
        <f t="shared" si="14"/>
        <v>0</v>
      </c>
      <c r="T96" s="2" t="str">
        <f t="shared" si="16"/>
        <v/>
      </c>
      <c r="U96" s="2" t="str">
        <f t="shared" si="17"/>
        <v>ok</v>
      </c>
      <c r="V96" s="2">
        <f t="shared" si="18"/>
        <v>0</v>
      </c>
      <c r="W96" s="2">
        <f t="shared" si="19"/>
        <v>0</v>
      </c>
    </row>
    <row r="97" spans="1:23" ht="35.1" customHeight="1" x14ac:dyDescent="0.2">
      <c r="A97" s="50">
        <v>81</v>
      </c>
      <c r="B97" s="151"/>
      <c r="C97" s="151"/>
      <c r="D97" s="151"/>
      <c r="E97" s="94"/>
      <c r="F97" s="95"/>
      <c r="G97" s="51"/>
      <c r="H97" s="52"/>
      <c r="I97" s="85">
        <f t="shared" si="15"/>
        <v>0</v>
      </c>
      <c r="J97" s="52"/>
      <c r="K97" s="52"/>
      <c r="L97" s="52"/>
      <c r="M97" s="52"/>
      <c r="N97" s="52"/>
      <c r="O97" s="85">
        <f t="shared" si="12"/>
        <v>0</v>
      </c>
      <c r="P97" s="45" t="str">
        <f t="shared" si="13"/>
        <v/>
      </c>
      <c r="Q97" s="46"/>
      <c r="R97" s="53"/>
      <c r="S97" s="54">
        <f t="shared" si="14"/>
        <v>0</v>
      </c>
      <c r="T97" s="2" t="str">
        <f t="shared" si="16"/>
        <v/>
      </c>
      <c r="U97" s="2" t="str">
        <f t="shared" si="17"/>
        <v>ok</v>
      </c>
      <c r="V97" s="2">
        <f t="shared" si="18"/>
        <v>0</v>
      </c>
      <c r="W97" s="2">
        <f t="shared" si="19"/>
        <v>0</v>
      </c>
    </row>
    <row r="98" spans="1:23" ht="35.1" customHeight="1" x14ac:dyDescent="0.2">
      <c r="A98" s="50">
        <v>82</v>
      </c>
      <c r="B98" s="151"/>
      <c r="C98" s="151"/>
      <c r="D98" s="151"/>
      <c r="E98" s="94"/>
      <c r="F98" s="95"/>
      <c r="G98" s="51"/>
      <c r="H98" s="52"/>
      <c r="I98" s="85">
        <f t="shared" si="15"/>
        <v>0</v>
      </c>
      <c r="J98" s="52"/>
      <c r="K98" s="52"/>
      <c r="L98" s="52"/>
      <c r="M98" s="52"/>
      <c r="N98" s="52"/>
      <c r="O98" s="85">
        <f t="shared" si="12"/>
        <v>0</v>
      </c>
      <c r="P98" s="45" t="str">
        <f t="shared" si="13"/>
        <v/>
      </c>
      <c r="Q98" s="46"/>
      <c r="R98" s="53"/>
      <c r="S98" s="54">
        <f t="shared" si="14"/>
        <v>0</v>
      </c>
      <c r="T98" s="2" t="str">
        <f t="shared" si="16"/>
        <v/>
      </c>
      <c r="U98" s="2" t="str">
        <f t="shared" si="17"/>
        <v>ok</v>
      </c>
      <c r="V98" s="2">
        <f t="shared" si="18"/>
        <v>0</v>
      </c>
      <c r="W98" s="2">
        <f t="shared" si="19"/>
        <v>0</v>
      </c>
    </row>
    <row r="99" spans="1:23" ht="35.1" customHeight="1" x14ac:dyDescent="0.2">
      <c r="A99" s="50">
        <v>83</v>
      </c>
      <c r="B99" s="151"/>
      <c r="C99" s="151"/>
      <c r="D99" s="151"/>
      <c r="E99" s="94"/>
      <c r="F99" s="95"/>
      <c r="G99" s="51"/>
      <c r="H99" s="52"/>
      <c r="I99" s="85">
        <f t="shared" si="15"/>
        <v>0</v>
      </c>
      <c r="J99" s="52"/>
      <c r="K99" s="52"/>
      <c r="L99" s="52"/>
      <c r="M99" s="52"/>
      <c r="N99" s="52"/>
      <c r="O99" s="85">
        <f t="shared" si="12"/>
        <v>0</v>
      </c>
      <c r="P99" s="45" t="str">
        <f t="shared" si="13"/>
        <v/>
      </c>
      <c r="Q99" s="46"/>
      <c r="R99" s="53"/>
      <c r="S99" s="54">
        <f t="shared" si="14"/>
        <v>0</v>
      </c>
      <c r="T99" s="2" t="str">
        <f t="shared" si="16"/>
        <v/>
      </c>
      <c r="U99" s="2" t="str">
        <f t="shared" si="17"/>
        <v>ok</v>
      </c>
      <c r="V99" s="2">
        <f t="shared" si="18"/>
        <v>0</v>
      </c>
      <c r="W99" s="2">
        <f t="shared" si="19"/>
        <v>0</v>
      </c>
    </row>
    <row r="100" spans="1:23" ht="35.1" customHeight="1" x14ac:dyDescent="0.2">
      <c r="A100" s="50">
        <v>84</v>
      </c>
      <c r="B100" s="151"/>
      <c r="C100" s="151"/>
      <c r="D100" s="151"/>
      <c r="E100" s="94"/>
      <c r="F100" s="95"/>
      <c r="G100" s="51"/>
      <c r="H100" s="52"/>
      <c r="I100" s="85">
        <f t="shared" si="15"/>
        <v>0</v>
      </c>
      <c r="J100" s="52"/>
      <c r="K100" s="52"/>
      <c r="L100" s="52"/>
      <c r="M100" s="52"/>
      <c r="N100" s="52"/>
      <c r="O100" s="85">
        <f t="shared" si="12"/>
        <v>0</v>
      </c>
      <c r="P100" s="45" t="str">
        <f t="shared" si="13"/>
        <v/>
      </c>
      <c r="Q100" s="46"/>
      <c r="R100" s="53"/>
      <c r="S100" s="54">
        <f t="shared" si="14"/>
        <v>0</v>
      </c>
      <c r="T100" s="2" t="str">
        <f t="shared" si="16"/>
        <v/>
      </c>
      <c r="U100" s="2" t="str">
        <f t="shared" si="17"/>
        <v>ok</v>
      </c>
      <c r="V100" s="2">
        <f t="shared" si="18"/>
        <v>0</v>
      </c>
      <c r="W100" s="2">
        <f t="shared" si="19"/>
        <v>0</v>
      </c>
    </row>
    <row r="101" spans="1:23" ht="35.1" customHeight="1" x14ac:dyDescent="0.2">
      <c r="A101" s="50">
        <v>85</v>
      </c>
      <c r="B101" s="151"/>
      <c r="C101" s="151"/>
      <c r="D101" s="151"/>
      <c r="E101" s="94"/>
      <c r="F101" s="95"/>
      <c r="G101" s="51"/>
      <c r="H101" s="52"/>
      <c r="I101" s="85">
        <f t="shared" si="15"/>
        <v>0</v>
      </c>
      <c r="J101" s="52"/>
      <c r="K101" s="52"/>
      <c r="L101" s="52"/>
      <c r="M101" s="52"/>
      <c r="N101" s="52"/>
      <c r="O101" s="85">
        <f t="shared" si="12"/>
        <v>0</v>
      </c>
      <c r="P101" s="45" t="str">
        <f t="shared" si="13"/>
        <v/>
      </c>
      <c r="Q101" s="46"/>
      <c r="R101" s="53"/>
      <c r="S101" s="54">
        <f t="shared" si="14"/>
        <v>0</v>
      </c>
      <c r="T101" s="2" t="str">
        <f t="shared" si="16"/>
        <v/>
      </c>
      <c r="U101" s="2" t="str">
        <f t="shared" si="17"/>
        <v>ok</v>
      </c>
      <c r="V101" s="2">
        <f t="shared" si="18"/>
        <v>0</v>
      </c>
      <c r="W101" s="2">
        <f t="shared" si="19"/>
        <v>0</v>
      </c>
    </row>
    <row r="102" spans="1:23" ht="35.1" customHeight="1" x14ac:dyDescent="0.2">
      <c r="A102" s="50">
        <v>86</v>
      </c>
      <c r="B102" s="151"/>
      <c r="C102" s="151"/>
      <c r="D102" s="151"/>
      <c r="E102" s="94"/>
      <c r="F102" s="95"/>
      <c r="G102" s="51"/>
      <c r="H102" s="52"/>
      <c r="I102" s="85">
        <f t="shared" si="15"/>
        <v>0</v>
      </c>
      <c r="J102" s="52"/>
      <c r="K102" s="52"/>
      <c r="L102" s="52"/>
      <c r="M102" s="52"/>
      <c r="N102" s="52"/>
      <c r="O102" s="85">
        <f t="shared" si="12"/>
        <v>0</v>
      </c>
      <c r="P102" s="45" t="str">
        <f t="shared" si="13"/>
        <v/>
      </c>
      <c r="Q102" s="46"/>
      <c r="R102" s="53"/>
      <c r="S102" s="54">
        <f t="shared" si="14"/>
        <v>0</v>
      </c>
      <c r="T102" s="2" t="str">
        <f t="shared" si="16"/>
        <v/>
      </c>
      <c r="U102" s="2" t="str">
        <f t="shared" si="17"/>
        <v>ok</v>
      </c>
      <c r="V102" s="2">
        <f t="shared" si="18"/>
        <v>0</v>
      </c>
      <c r="W102" s="2">
        <f t="shared" si="19"/>
        <v>0</v>
      </c>
    </row>
    <row r="103" spans="1:23" ht="35.1" customHeight="1" x14ac:dyDescent="0.2">
      <c r="A103" s="50">
        <v>87</v>
      </c>
      <c r="B103" s="151"/>
      <c r="C103" s="151"/>
      <c r="D103" s="151"/>
      <c r="E103" s="94"/>
      <c r="F103" s="95"/>
      <c r="G103" s="51"/>
      <c r="H103" s="52"/>
      <c r="I103" s="85">
        <f t="shared" si="15"/>
        <v>0</v>
      </c>
      <c r="J103" s="52"/>
      <c r="K103" s="52"/>
      <c r="L103" s="52"/>
      <c r="M103" s="52"/>
      <c r="N103" s="52"/>
      <c r="O103" s="85">
        <f t="shared" si="12"/>
        <v>0</v>
      </c>
      <c r="P103" s="45" t="str">
        <f t="shared" si="13"/>
        <v/>
      </c>
      <c r="Q103" s="46"/>
      <c r="R103" s="53"/>
      <c r="S103" s="54">
        <f t="shared" si="14"/>
        <v>0</v>
      </c>
      <c r="T103" s="2" t="str">
        <f t="shared" si="16"/>
        <v/>
      </c>
      <c r="U103" s="2" t="str">
        <f t="shared" si="17"/>
        <v>ok</v>
      </c>
      <c r="V103" s="2">
        <f t="shared" si="18"/>
        <v>0</v>
      </c>
      <c r="W103" s="2">
        <f t="shared" si="19"/>
        <v>0</v>
      </c>
    </row>
    <row r="104" spans="1:23" ht="35.1" customHeight="1" x14ac:dyDescent="0.2">
      <c r="A104" s="50">
        <v>88</v>
      </c>
      <c r="B104" s="151"/>
      <c r="C104" s="151"/>
      <c r="D104" s="151"/>
      <c r="E104" s="94"/>
      <c r="F104" s="95"/>
      <c r="G104" s="51"/>
      <c r="H104" s="52"/>
      <c r="I104" s="85">
        <f t="shared" si="15"/>
        <v>0</v>
      </c>
      <c r="J104" s="52"/>
      <c r="K104" s="52"/>
      <c r="L104" s="52"/>
      <c r="M104" s="52"/>
      <c r="N104" s="52"/>
      <c r="O104" s="85">
        <f t="shared" si="12"/>
        <v>0</v>
      </c>
      <c r="P104" s="45" t="str">
        <f t="shared" si="13"/>
        <v/>
      </c>
      <c r="Q104" s="46"/>
      <c r="R104" s="53"/>
      <c r="S104" s="54">
        <f t="shared" si="14"/>
        <v>0</v>
      </c>
      <c r="T104" s="2" t="str">
        <f t="shared" si="16"/>
        <v/>
      </c>
      <c r="U104" s="2" t="str">
        <f t="shared" si="17"/>
        <v>ok</v>
      </c>
      <c r="V104" s="2">
        <f t="shared" si="18"/>
        <v>0</v>
      </c>
      <c r="W104" s="2">
        <f t="shared" si="19"/>
        <v>0</v>
      </c>
    </row>
    <row r="105" spans="1:23" ht="35.1" customHeight="1" x14ac:dyDescent="0.2">
      <c r="A105" s="50">
        <v>89</v>
      </c>
      <c r="B105" s="151"/>
      <c r="C105" s="151"/>
      <c r="D105" s="151"/>
      <c r="E105" s="94"/>
      <c r="F105" s="95"/>
      <c r="G105" s="51"/>
      <c r="H105" s="52"/>
      <c r="I105" s="85">
        <f t="shared" si="15"/>
        <v>0</v>
      </c>
      <c r="J105" s="52"/>
      <c r="K105" s="52"/>
      <c r="L105" s="52"/>
      <c r="M105" s="52"/>
      <c r="N105" s="52"/>
      <c r="O105" s="85">
        <f t="shared" si="12"/>
        <v>0</v>
      </c>
      <c r="P105" s="45" t="str">
        <f t="shared" si="13"/>
        <v/>
      </c>
      <c r="Q105" s="46"/>
      <c r="R105" s="53"/>
      <c r="S105" s="54">
        <f t="shared" si="14"/>
        <v>0</v>
      </c>
      <c r="T105" s="2" t="str">
        <f t="shared" si="16"/>
        <v/>
      </c>
      <c r="U105" s="2" t="str">
        <f t="shared" si="17"/>
        <v>ok</v>
      </c>
      <c r="V105" s="2">
        <f t="shared" si="18"/>
        <v>0</v>
      </c>
      <c r="W105" s="2">
        <f t="shared" si="19"/>
        <v>0</v>
      </c>
    </row>
    <row r="106" spans="1:23" ht="35.1" customHeight="1" x14ac:dyDescent="0.2">
      <c r="A106" s="50">
        <v>90</v>
      </c>
      <c r="B106" s="151"/>
      <c r="C106" s="151"/>
      <c r="D106" s="151"/>
      <c r="E106" s="94"/>
      <c r="F106" s="95"/>
      <c r="G106" s="51"/>
      <c r="H106" s="52"/>
      <c r="I106" s="85">
        <f t="shared" si="15"/>
        <v>0</v>
      </c>
      <c r="J106" s="52"/>
      <c r="K106" s="52"/>
      <c r="L106" s="52"/>
      <c r="M106" s="52"/>
      <c r="N106" s="52"/>
      <c r="O106" s="85">
        <f t="shared" si="12"/>
        <v>0</v>
      </c>
      <c r="P106" s="45" t="str">
        <f t="shared" si="13"/>
        <v/>
      </c>
      <c r="Q106" s="46"/>
      <c r="R106" s="53"/>
      <c r="S106" s="54">
        <f t="shared" si="14"/>
        <v>0</v>
      </c>
      <c r="T106" s="2" t="str">
        <f t="shared" si="16"/>
        <v/>
      </c>
      <c r="U106" s="2" t="str">
        <f t="shared" si="17"/>
        <v>ok</v>
      </c>
      <c r="V106" s="2">
        <f t="shared" si="18"/>
        <v>0</v>
      </c>
      <c r="W106" s="2">
        <f t="shared" si="19"/>
        <v>0</v>
      </c>
    </row>
    <row r="107" spans="1:23" ht="35.1" customHeight="1" x14ac:dyDescent="0.2">
      <c r="A107" s="50">
        <v>91</v>
      </c>
      <c r="B107" s="151"/>
      <c r="C107" s="151"/>
      <c r="D107" s="151"/>
      <c r="E107" s="94"/>
      <c r="F107" s="95"/>
      <c r="G107" s="51"/>
      <c r="H107" s="52"/>
      <c r="I107" s="85">
        <f t="shared" si="15"/>
        <v>0</v>
      </c>
      <c r="J107" s="52"/>
      <c r="K107" s="52"/>
      <c r="L107" s="52"/>
      <c r="M107" s="52"/>
      <c r="N107" s="52"/>
      <c r="O107" s="85">
        <f t="shared" si="12"/>
        <v>0</v>
      </c>
      <c r="P107" s="45" t="str">
        <f t="shared" si="13"/>
        <v/>
      </c>
      <c r="Q107" s="46"/>
      <c r="R107" s="53"/>
      <c r="S107" s="54">
        <f t="shared" si="14"/>
        <v>0</v>
      </c>
      <c r="T107" s="2" t="str">
        <f t="shared" si="16"/>
        <v/>
      </c>
      <c r="U107" s="2" t="str">
        <f t="shared" si="17"/>
        <v>ok</v>
      </c>
      <c r="V107" s="2">
        <f t="shared" si="18"/>
        <v>0</v>
      </c>
      <c r="W107" s="2">
        <f t="shared" si="19"/>
        <v>0</v>
      </c>
    </row>
    <row r="108" spans="1:23" ht="35.1" customHeight="1" x14ac:dyDescent="0.2">
      <c r="A108" s="50">
        <v>92</v>
      </c>
      <c r="B108" s="151"/>
      <c r="C108" s="151"/>
      <c r="D108" s="151"/>
      <c r="E108" s="94"/>
      <c r="F108" s="95"/>
      <c r="G108" s="51"/>
      <c r="H108" s="52"/>
      <c r="I108" s="85">
        <f t="shared" si="15"/>
        <v>0</v>
      </c>
      <c r="J108" s="52"/>
      <c r="K108" s="52"/>
      <c r="L108" s="52"/>
      <c r="M108" s="52"/>
      <c r="N108" s="52"/>
      <c r="O108" s="85">
        <f t="shared" si="12"/>
        <v>0</v>
      </c>
      <c r="P108" s="45" t="str">
        <f t="shared" si="13"/>
        <v/>
      </c>
      <c r="Q108" s="46"/>
      <c r="R108" s="53"/>
      <c r="S108" s="54">
        <f t="shared" si="14"/>
        <v>0</v>
      </c>
      <c r="T108" s="2" t="str">
        <f t="shared" si="16"/>
        <v/>
      </c>
      <c r="U108" s="2" t="str">
        <f t="shared" si="17"/>
        <v>ok</v>
      </c>
      <c r="V108" s="2">
        <f t="shared" si="18"/>
        <v>0</v>
      </c>
      <c r="W108" s="2">
        <f t="shared" si="19"/>
        <v>0</v>
      </c>
    </row>
    <row r="109" spans="1:23" ht="35.1" customHeight="1" x14ac:dyDescent="0.2">
      <c r="A109" s="50">
        <v>93</v>
      </c>
      <c r="B109" s="151"/>
      <c r="C109" s="151"/>
      <c r="D109" s="151"/>
      <c r="E109" s="94"/>
      <c r="F109" s="95"/>
      <c r="G109" s="51"/>
      <c r="H109" s="52"/>
      <c r="I109" s="85">
        <f t="shared" si="15"/>
        <v>0</v>
      </c>
      <c r="J109" s="52"/>
      <c r="K109" s="52"/>
      <c r="L109" s="52"/>
      <c r="M109" s="52"/>
      <c r="N109" s="52"/>
      <c r="O109" s="85">
        <f t="shared" si="12"/>
        <v>0</v>
      </c>
      <c r="P109" s="45" t="str">
        <f t="shared" si="13"/>
        <v/>
      </c>
      <c r="Q109" s="46"/>
      <c r="R109" s="53"/>
      <c r="S109" s="54">
        <f t="shared" si="14"/>
        <v>0</v>
      </c>
      <c r="T109" s="2" t="str">
        <f t="shared" si="16"/>
        <v/>
      </c>
      <c r="U109" s="2" t="str">
        <f t="shared" si="17"/>
        <v>ok</v>
      </c>
      <c r="V109" s="2">
        <f t="shared" si="18"/>
        <v>0</v>
      </c>
      <c r="W109" s="2">
        <f t="shared" si="19"/>
        <v>0</v>
      </c>
    </row>
    <row r="110" spans="1:23" ht="35.1" customHeight="1" x14ac:dyDescent="0.2">
      <c r="A110" s="50">
        <v>94</v>
      </c>
      <c r="B110" s="151"/>
      <c r="C110" s="151"/>
      <c r="D110" s="151"/>
      <c r="E110" s="94"/>
      <c r="F110" s="95"/>
      <c r="G110" s="51"/>
      <c r="H110" s="52"/>
      <c r="I110" s="85">
        <f t="shared" si="15"/>
        <v>0</v>
      </c>
      <c r="J110" s="52"/>
      <c r="K110" s="52"/>
      <c r="L110" s="52"/>
      <c r="M110" s="52"/>
      <c r="N110" s="52"/>
      <c r="O110" s="85">
        <f t="shared" si="12"/>
        <v>0</v>
      </c>
      <c r="P110" s="45" t="str">
        <f t="shared" si="13"/>
        <v/>
      </c>
      <c r="Q110" s="46"/>
      <c r="R110" s="53"/>
      <c r="S110" s="54">
        <f t="shared" si="14"/>
        <v>0</v>
      </c>
      <c r="T110" s="2" t="str">
        <f t="shared" si="16"/>
        <v/>
      </c>
      <c r="U110" s="2" t="str">
        <f t="shared" si="17"/>
        <v>ok</v>
      </c>
      <c r="V110" s="2">
        <f t="shared" si="18"/>
        <v>0</v>
      </c>
      <c r="W110" s="2">
        <f t="shared" si="19"/>
        <v>0</v>
      </c>
    </row>
    <row r="111" spans="1:23" ht="35.1" customHeight="1" x14ac:dyDescent="0.2">
      <c r="A111" s="50">
        <v>95</v>
      </c>
      <c r="B111" s="151"/>
      <c r="C111" s="151"/>
      <c r="D111" s="151"/>
      <c r="E111" s="94"/>
      <c r="F111" s="95"/>
      <c r="G111" s="51"/>
      <c r="H111" s="52"/>
      <c r="I111" s="85">
        <f t="shared" si="15"/>
        <v>0</v>
      </c>
      <c r="J111" s="52"/>
      <c r="K111" s="52"/>
      <c r="L111" s="52"/>
      <c r="M111" s="52"/>
      <c r="N111" s="52"/>
      <c r="O111" s="85">
        <f t="shared" si="12"/>
        <v>0</v>
      </c>
      <c r="P111" s="45" t="str">
        <f t="shared" si="13"/>
        <v/>
      </c>
      <c r="Q111" s="46"/>
      <c r="R111" s="53"/>
      <c r="S111" s="54">
        <f t="shared" si="14"/>
        <v>0</v>
      </c>
      <c r="T111" s="2" t="str">
        <f t="shared" si="16"/>
        <v/>
      </c>
      <c r="U111" s="2" t="str">
        <f t="shared" si="17"/>
        <v>ok</v>
      </c>
      <c r="V111" s="2">
        <f t="shared" si="18"/>
        <v>0</v>
      </c>
      <c r="W111" s="2">
        <f t="shared" si="19"/>
        <v>0</v>
      </c>
    </row>
    <row r="112" spans="1:23" ht="35.1" customHeight="1" x14ac:dyDescent="0.2">
      <c r="A112" s="50">
        <v>96</v>
      </c>
      <c r="B112" s="151"/>
      <c r="C112" s="151"/>
      <c r="D112" s="151"/>
      <c r="E112" s="94"/>
      <c r="F112" s="95"/>
      <c r="G112" s="51"/>
      <c r="H112" s="52"/>
      <c r="I112" s="85">
        <f t="shared" si="15"/>
        <v>0</v>
      </c>
      <c r="J112" s="52"/>
      <c r="K112" s="52"/>
      <c r="L112" s="52"/>
      <c r="M112" s="52"/>
      <c r="N112" s="52"/>
      <c r="O112" s="85">
        <f t="shared" si="12"/>
        <v>0</v>
      </c>
      <c r="P112" s="45" t="str">
        <f t="shared" si="13"/>
        <v/>
      </c>
      <c r="Q112" s="46"/>
      <c r="R112" s="53"/>
      <c r="S112" s="54">
        <f t="shared" si="14"/>
        <v>0</v>
      </c>
      <c r="T112" s="2" t="str">
        <f t="shared" si="16"/>
        <v/>
      </c>
      <c r="U112" s="2" t="str">
        <f t="shared" si="17"/>
        <v>ok</v>
      </c>
      <c r="V112" s="2">
        <f t="shared" si="18"/>
        <v>0</v>
      </c>
      <c r="W112" s="2">
        <f t="shared" si="19"/>
        <v>0</v>
      </c>
    </row>
    <row r="113" spans="1:23" ht="35.1" customHeight="1" x14ac:dyDescent="0.2">
      <c r="A113" s="50">
        <v>97</v>
      </c>
      <c r="B113" s="151"/>
      <c r="C113" s="151"/>
      <c r="D113" s="151"/>
      <c r="E113" s="94"/>
      <c r="F113" s="95"/>
      <c r="G113" s="51"/>
      <c r="H113" s="52"/>
      <c r="I113" s="85">
        <f t="shared" si="15"/>
        <v>0</v>
      </c>
      <c r="J113" s="52"/>
      <c r="K113" s="52"/>
      <c r="L113" s="52"/>
      <c r="M113" s="52"/>
      <c r="N113" s="52"/>
      <c r="O113" s="85">
        <f t="shared" ref="O113:O127" si="20">SUM(J113:N113)</f>
        <v>0</v>
      </c>
      <c r="P113" s="45" t="str">
        <f t="shared" ref="P113:P127" si="21">IF(ROUNDDOWN(G113*H113,2)-ROUNDDOWN(SUM(J113:N113),2)=0,"","zlý súčet")</f>
        <v/>
      </c>
      <c r="Q113" s="46"/>
      <c r="R113" s="53"/>
      <c r="S113" s="54">
        <f t="shared" si="14"/>
        <v>0</v>
      </c>
      <c r="T113" s="2" t="str">
        <f t="shared" si="16"/>
        <v/>
      </c>
      <c r="U113" s="2" t="str">
        <f t="shared" si="17"/>
        <v>ok</v>
      </c>
      <c r="V113" s="2">
        <f t="shared" si="18"/>
        <v>0</v>
      </c>
      <c r="W113" s="2">
        <f t="shared" si="19"/>
        <v>0</v>
      </c>
    </row>
    <row r="114" spans="1:23" ht="35.1" customHeight="1" x14ac:dyDescent="0.2">
      <c r="A114" s="50">
        <v>98</v>
      </c>
      <c r="B114" s="151"/>
      <c r="C114" s="151"/>
      <c r="D114" s="151"/>
      <c r="E114" s="94"/>
      <c r="F114" s="95"/>
      <c r="G114" s="51"/>
      <c r="H114" s="52"/>
      <c r="I114" s="85">
        <f t="shared" si="15"/>
        <v>0</v>
      </c>
      <c r="J114" s="52"/>
      <c r="K114" s="52"/>
      <c r="L114" s="52"/>
      <c r="M114" s="52"/>
      <c r="N114" s="52"/>
      <c r="O114" s="85">
        <f t="shared" si="20"/>
        <v>0</v>
      </c>
      <c r="P114" s="45" t="str">
        <f t="shared" si="21"/>
        <v/>
      </c>
      <c r="Q114" s="46"/>
      <c r="R114" s="53"/>
      <c r="S114" s="54">
        <f t="shared" si="14"/>
        <v>0</v>
      </c>
      <c r="T114" s="2" t="str">
        <f t="shared" si="16"/>
        <v/>
      </c>
      <c r="U114" s="2" t="str">
        <f t="shared" si="17"/>
        <v>ok</v>
      </c>
      <c r="V114" s="2">
        <f t="shared" si="18"/>
        <v>0</v>
      </c>
      <c r="W114" s="2">
        <f t="shared" si="19"/>
        <v>0</v>
      </c>
    </row>
    <row r="115" spans="1:23" ht="35.1" customHeight="1" x14ac:dyDescent="0.2">
      <c r="A115" s="50">
        <v>99</v>
      </c>
      <c r="B115" s="151"/>
      <c r="C115" s="151"/>
      <c r="D115" s="151"/>
      <c r="E115" s="94"/>
      <c r="F115" s="95"/>
      <c r="G115" s="51"/>
      <c r="H115" s="52"/>
      <c r="I115" s="85">
        <f t="shared" si="15"/>
        <v>0</v>
      </c>
      <c r="J115" s="52"/>
      <c r="K115" s="52"/>
      <c r="L115" s="52"/>
      <c r="M115" s="52"/>
      <c r="N115" s="52"/>
      <c r="O115" s="85">
        <f t="shared" si="20"/>
        <v>0</v>
      </c>
      <c r="P115" s="45" t="str">
        <f t="shared" si="21"/>
        <v/>
      </c>
      <c r="Q115" s="46"/>
      <c r="R115" s="53"/>
      <c r="S115" s="54">
        <f t="shared" si="14"/>
        <v>0</v>
      </c>
      <c r="T115" s="2" t="str">
        <f t="shared" si="16"/>
        <v/>
      </c>
      <c r="U115" s="2" t="str">
        <f t="shared" si="17"/>
        <v>ok</v>
      </c>
      <c r="V115" s="2">
        <f t="shared" si="18"/>
        <v>0</v>
      </c>
      <c r="W115" s="2">
        <f t="shared" si="19"/>
        <v>0</v>
      </c>
    </row>
    <row r="116" spans="1:23" ht="35.1" customHeight="1" x14ac:dyDescent="0.2">
      <c r="A116" s="50">
        <v>100</v>
      </c>
      <c r="B116" s="151"/>
      <c r="C116" s="151"/>
      <c r="D116" s="151"/>
      <c r="E116" s="94"/>
      <c r="F116" s="95"/>
      <c r="G116" s="51"/>
      <c r="H116" s="52"/>
      <c r="I116" s="85">
        <f t="shared" si="15"/>
        <v>0</v>
      </c>
      <c r="J116" s="52"/>
      <c r="K116" s="52"/>
      <c r="L116" s="52"/>
      <c r="M116" s="52"/>
      <c r="N116" s="52"/>
      <c r="O116" s="85">
        <f t="shared" si="20"/>
        <v>0</v>
      </c>
      <c r="P116" s="45" t="str">
        <f t="shared" si="21"/>
        <v/>
      </c>
      <c r="Q116" s="46"/>
      <c r="R116" s="53"/>
      <c r="S116" s="54">
        <f t="shared" si="14"/>
        <v>0</v>
      </c>
      <c r="T116" s="2" t="str">
        <f t="shared" si="16"/>
        <v/>
      </c>
      <c r="U116" s="2" t="str">
        <f t="shared" si="17"/>
        <v>ok</v>
      </c>
      <c r="V116" s="2">
        <f t="shared" si="18"/>
        <v>0</v>
      </c>
      <c r="W116" s="2">
        <f t="shared" si="19"/>
        <v>0</v>
      </c>
    </row>
    <row r="117" spans="1:23" ht="35.1" customHeight="1" x14ac:dyDescent="0.2">
      <c r="A117" s="50">
        <v>101</v>
      </c>
      <c r="B117" s="151"/>
      <c r="C117" s="151"/>
      <c r="D117" s="151"/>
      <c r="E117" s="94"/>
      <c r="F117" s="95"/>
      <c r="G117" s="51"/>
      <c r="H117" s="52"/>
      <c r="I117" s="85">
        <f t="shared" si="15"/>
        <v>0</v>
      </c>
      <c r="J117" s="52"/>
      <c r="K117" s="52"/>
      <c r="L117" s="52"/>
      <c r="M117" s="52"/>
      <c r="N117" s="52"/>
      <c r="O117" s="85">
        <f t="shared" si="20"/>
        <v>0</v>
      </c>
      <c r="P117" s="45" t="str">
        <f t="shared" si="21"/>
        <v/>
      </c>
      <c r="Q117" s="46"/>
      <c r="R117" s="53"/>
      <c r="S117" s="54">
        <f t="shared" si="14"/>
        <v>0</v>
      </c>
      <c r="T117" s="2" t="str">
        <f t="shared" si="16"/>
        <v/>
      </c>
      <c r="U117" s="2" t="str">
        <f t="shared" si="17"/>
        <v>ok</v>
      </c>
      <c r="V117" s="2">
        <f t="shared" si="18"/>
        <v>0</v>
      </c>
      <c r="W117" s="2">
        <f t="shared" si="19"/>
        <v>0</v>
      </c>
    </row>
    <row r="118" spans="1:23" ht="35.1" customHeight="1" x14ac:dyDescent="0.2">
      <c r="A118" s="50">
        <v>102</v>
      </c>
      <c r="B118" s="151"/>
      <c r="C118" s="151"/>
      <c r="D118" s="151"/>
      <c r="E118" s="94"/>
      <c r="F118" s="95"/>
      <c r="G118" s="51"/>
      <c r="H118" s="52"/>
      <c r="I118" s="85">
        <f t="shared" si="15"/>
        <v>0</v>
      </c>
      <c r="J118" s="52"/>
      <c r="K118" s="52"/>
      <c r="L118" s="52"/>
      <c r="M118" s="52"/>
      <c r="N118" s="52"/>
      <c r="O118" s="85">
        <f t="shared" si="20"/>
        <v>0</v>
      </c>
      <c r="P118" s="45" t="str">
        <f t="shared" si="21"/>
        <v/>
      </c>
      <c r="Q118" s="46"/>
      <c r="R118" s="53"/>
      <c r="S118" s="54">
        <f t="shared" si="14"/>
        <v>0</v>
      </c>
      <c r="T118" s="2" t="str">
        <f t="shared" si="16"/>
        <v/>
      </c>
      <c r="U118" s="2" t="str">
        <f t="shared" si="17"/>
        <v>ok</v>
      </c>
      <c r="V118" s="2">
        <f t="shared" si="18"/>
        <v>0</v>
      </c>
      <c r="W118" s="2">
        <f t="shared" si="19"/>
        <v>0</v>
      </c>
    </row>
    <row r="119" spans="1:23" ht="35.1" customHeight="1" x14ac:dyDescent="0.2">
      <c r="A119" s="50">
        <v>103</v>
      </c>
      <c r="B119" s="151"/>
      <c r="C119" s="151"/>
      <c r="D119" s="151"/>
      <c r="E119" s="94"/>
      <c r="F119" s="95"/>
      <c r="G119" s="51"/>
      <c r="H119" s="52"/>
      <c r="I119" s="85">
        <f t="shared" si="15"/>
        <v>0</v>
      </c>
      <c r="J119" s="52"/>
      <c r="K119" s="52"/>
      <c r="L119" s="52"/>
      <c r="M119" s="52"/>
      <c r="N119" s="52"/>
      <c r="O119" s="85">
        <f t="shared" si="20"/>
        <v>0</v>
      </c>
      <c r="P119" s="45" t="str">
        <f t="shared" si="21"/>
        <v/>
      </c>
      <c r="Q119" s="46"/>
      <c r="R119" s="53"/>
      <c r="S119" s="54">
        <f t="shared" si="14"/>
        <v>0</v>
      </c>
      <c r="T119" s="2" t="str">
        <f t="shared" si="16"/>
        <v/>
      </c>
      <c r="U119" s="2" t="str">
        <f t="shared" si="17"/>
        <v>ok</v>
      </c>
      <c r="V119" s="2">
        <f t="shared" si="18"/>
        <v>0</v>
      </c>
      <c r="W119" s="2">
        <f t="shared" si="19"/>
        <v>0</v>
      </c>
    </row>
    <row r="120" spans="1:23" ht="35.1" customHeight="1" x14ac:dyDescent="0.2">
      <c r="A120" s="50">
        <v>104</v>
      </c>
      <c r="B120" s="151"/>
      <c r="C120" s="151"/>
      <c r="D120" s="151"/>
      <c r="E120" s="94"/>
      <c r="F120" s="95"/>
      <c r="G120" s="51"/>
      <c r="H120" s="52"/>
      <c r="I120" s="85">
        <f t="shared" si="15"/>
        <v>0</v>
      </c>
      <c r="J120" s="52"/>
      <c r="K120" s="52"/>
      <c r="L120" s="52"/>
      <c r="M120" s="52"/>
      <c r="N120" s="52"/>
      <c r="O120" s="85">
        <f t="shared" si="20"/>
        <v>0</v>
      </c>
      <c r="P120" s="45" t="str">
        <f t="shared" si="21"/>
        <v/>
      </c>
      <c r="Q120" s="46"/>
      <c r="R120" s="53"/>
      <c r="S120" s="54">
        <f t="shared" si="14"/>
        <v>0</v>
      </c>
      <c r="T120" s="2" t="str">
        <f t="shared" si="16"/>
        <v/>
      </c>
      <c r="U120" s="2" t="str">
        <f t="shared" si="17"/>
        <v>ok</v>
      </c>
      <c r="V120" s="2">
        <f t="shared" si="18"/>
        <v>0</v>
      </c>
      <c r="W120" s="2">
        <f t="shared" si="19"/>
        <v>0</v>
      </c>
    </row>
    <row r="121" spans="1:23" ht="35.1" customHeight="1" x14ac:dyDescent="0.2">
      <c r="A121" s="50">
        <v>105</v>
      </c>
      <c r="B121" s="151"/>
      <c r="C121" s="151"/>
      <c r="D121" s="151"/>
      <c r="E121" s="94"/>
      <c r="F121" s="95"/>
      <c r="G121" s="51"/>
      <c r="H121" s="52"/>
      <c r="I121" s="85">
        <f t="shared" si="15"/>
        <v>0</v>
      </c>
      <c r="J121" s="52"/>
      <c r="K121" s="52"/>
      <c r="L121" s="52"/>
      <c r="M121" s="52"/>
      <c r="N121" s="52"/>
      <c r="O121" s="85">
        <f t="shared" si="20"/>
        <v>0</v>
      </c>
      <c r="P121" s="45" t="str">
        <f t="shared" si="21"/>
        <v/>
      </c>
      <c r="Q121" s="46"/>
      <c r="R121" s="53"/>
      <c r="S121" s="54">
        <f t="shared" si="14"/>
        <v>0</v>
      </c>
      <c r="T121" s="2" t="str">
        <f t="shared" si="16"/>
        <v/>
      </c>
      <c r="U121" s="2" t="str">
        <f t="shared" si="17"/>
        <v>ok</v>
      </c>
      <c r="V121" s="2">
        <f t="shared" si="18"/>
        <v>0</v>
      </c>
      <c r="W121" s="2">
        <f t="shared" si="19"/>
        <v>0</v>
      </c>
    </row>
    <row r="122" spans="1:23" ht="35.1" customHeight="1" x14ac:dyDescent="0.2">
      <c r="A122" s="50">
        <v>106</v>
      </c>
      <c r="B122" s="151"/>
      <c r="C122" s="151"/>
      <c r="D122" s="151"/>
      <c r="E122" s="94"/>
      <c r="F122" s="95"/>
      <c r="G122" s="51"/>
      <c r="H122" s="52"/>
      <c r="I122" s="85">
        <f t="shared" si="15"/>
        <v>0</v>
      </c>
      <c r="J122" s="52"/>
      <c r="K122" s="52"/>
      <c r="L122" s="52"/>
      <c r="M122" s="52"/>
      <c r="N122" s="52"/>
      <c r="O122" s="85">
        <f t="shared" si="20"/>
        <v>0</v>
      </c>
      <c r="P122" s="45" t="str">
        <f t="shared" si="21"/>
        <v/>
      </c>
      <c r="Q122" s="46"/>
      <c r="R122" s="53"/>
      <c r="S122" s="54">
        <f t="shared" si="14"/>
        <v>0</v>
      </c>
      <c r="T122" s="2" t="str">
        <f t="shared" si="16"/>
        <v/>
      </c>
      <c r="U122" s="2" t="str">
        <f t="shared" si="17"/>
        <v>ok</v>
      </c>
      <c r="V122" s="2">
        <f t="shared" si="18"/>
        <v>0</v>
      </c>
      <c r="W122" s="2">
        <f t="shared" si="19"/>
        <v>0</v>
      </c>
    </row>
    <row r="123" spans="1:23" ht="35.1" customHeight="1" x14ac:dyDescent="0.2">
      <c r="A123" s="50">
        <v>107</v>
      </c>
      <c r="B123" s="151"/>
      <c r="C123" s="151"/>
      <c r="D123" s="151"/>
      <c r="E123" s="94"/>
      <c r="F123" s="95"/>
      <c r="G123" s="51"/>
      <c r="H123" s="52"/>
      <c r="I123" s="85">
        <f t="shared" si="15"/>
        <v>0</v>
      </c>
      <c r="J123" s="52"/>
      <c r="K123" s="52"/>
      <c r="L123" s="52"/>
      <c r="M123" s="52"/>
      <c r="N123" s="52"/>
      <c r="O123" s="85">
        <f t="shared" si="20"/>
        <v>0</v>
      </c>
      <c r="P123" s="45" t="str">
        <f t="shared" si="21"/>
        <v/>
      </c>
      <c r="Q123" s="46"/>
      <c r="R123" s="53"/>
      <c r="S123" s="54">
        <f t="shared" si="14"/>
        <v>0</v>
      </c>
      <c r="T123" s="2" t="str">
        <f t="shared" si="16"/>
        <v/>
      </c>
      <c r="U123" s="2" t="str">
        <f t="shared" si="17"/>
        <v>ok</v>
      </c>
      <c r="V123" s="2">
        <f t="shared" si="18"/>
        <v>0</v>
      </c>
      <c r="W123" s="2">
        <f t="shared" si="19"/>
        <v>0</v>
      </c>
    </row>
    <row r="124" spans="1:23" ht="35.1" customHeight="1" x14ac:dyDescent="0.2">
      <c r="A124" s="50">
        <v>108</v>
      </c>
      <c r="B124" s="151"/>
      <c r="C124" s="151"/>
      <c r="D124" s="151"/>
      <c r="E124" s="94"/>
      <c r="F124" s="95"/>
      <c r="G124" s="51"/>
      <c r="H124" s="52"/>
      <c r="I124" s="85">
        <f t="shared" si="15"/>
        <v>0</v>
      </c>
      <c r="J124" s="52"/>
      <c r="K124" s="52"/>
      <c r="L124" s="52"/>
      <c r="M124" s="52"/>
      <c r="N124" s="52"/>
      <c r="O124" s="85">
        <f t="shared" si="20"/>
        <v>0</v>
      </c>
      <c r="P124" s="45" t="str">
        <f t="shared" si="21"/>
        <v/>
      </c>
      <c r="Q124" s="46"/>
      <c r="R124" s="53"/>
      <c r="S124" s="54">
        <f t="shared" si="14"/>
        <v>0</v>
      </c>
      <c r="T124" s="2" t="str">
        <f t="shared" si="16"/>
        <v/>
      </c>
      <c r="U124" s="2" t="str">
        <f t="shared" si="17"/>
        <v>ok</v>
      </c>
      <c r="V124" s="2">
        <f t="shared" si="18"/>
        <v>0</v>
      </c>
      <c r="W124" s="2">
        <f t="shared" si="19"/>
        <v>0</v>
      </c>
    </row>
    <row r="125" spans="1:23" ht="35.1" customHeight="1" x14ac:dyDescent="0.2">
      <c r="A125" s="50">
        <v>109</v>
      </c>
      <c r="B125" s="151"/>
      <c r="C125" s="151"/>
      <c r="D125" s="151"/>
      <c r="E125" s="94"/>
      <c r="F125" s="95"/>
      <c r="G125" s="51"/>
      <c r="H125" s="52"/>
      <c r="I125" s="85">
        <f t="shared" si="15"/>
        <v>0</v>
      </c>
      <c r="J125" s="52"/>
      <c r="K125" s="52"/>
      <c r="L125" s="52"/>
      <c r="M125" s="52"/>
      <c r="N125" s="52"/>
      <c r="O125" s="85">
        <f t="shared" si="20"/>
        <v>0</v>
      </c>
      <c r="P125" s="45" t="str">
        <f t="shared" si="21"/>
        <v/>
      </c>
      <c r="Q125" s="46"/>
      <c r="R125" s="53"/>
      <c r="S125" s="54">
        <f t="shared" si="14"/>
        <v>0</v>
      </c>
      <c r="T125" s="2" t="str">
        <f t="shared" si="16"/>
        <v/>
      </c>
      <c r="U125" s="2" t="str">
        <f t="shared" si="17"/>
        <v>ok</v>
      </c>
      <c r="V125" s="2">
        <f t="shared" si="18"/>
        <v>0</v>
      </c>
      <c r="W125" s="2">
        <f t="shared" si="19"/>
        <v>0</v>
      </c>
    </row>
    <row r="126" spans="1:23" ht="35.1" customHeight="1" x14ac:dyDescent="0.2">
      <c r="A126" s="50">
        <v>110</v>
      </c>
      <c r="B126" s="151"/>
      <c r="C126" s="151"/>
      <c r="D126" s="151"/>
      <c r="E126" s="94"/>
      <c r="F126" s="95"/>
      <c r="G126" s="51"/>
      <c r="H126" s="52"/>
      <c r="I126" s="85">
        <f t="shared" si="15"/>
        <v>0</v>
      </c>
      <c r="J126" s="52"/>
      <c r="K126" s="52"/>
      <c r="L126" s="52"/>
      <c r="M126" s="52"/>
      <c r="N126" s="52"/>
      <c r="O126" s="85">
        <f t="shared" si="20"/>
        <v>0</v>
      </c>
      <c r="P126" s="45" t="str">
        <f t="shared" si="21"/>
        <v/>
      </c>
      <c r="Q126" s="46"/>
      <c r="R126" s="53"/>
      <c r="S126" s="54">
        <f t="shared" si="14"/>
        <v>0</v>
      </c>
      <c r="T126" s="2" t="str">
        <f t="shared" si="16"/>
        <v/>
      </c>
      <c r="U126" s="2" t="str">
        <f t="shared" si="17"/>
        <v>ok</v>
      </c>
      <c r="V126" s="2">
        <f t="shared" si="18"/>
        <v>0</v>
      </c>
      <c r="W126" s="2">
        <f t="shared" si="19"/>
        <v>0</v>
      </c>
    </row>
    <row r="127" spans="1:23" ht="35.1" customHeight="1" thickBot="1" x14ac:dyDescent="0.25">
      <c r="A127" s="55">
        <v>111</v>
      </c>
      <c r="B127" s="152"/>
      <c r="C127" s="152"/>
      <c r="D127" s="152"/>
      <c r="E127" s="98"/>
      <c r="F127" s="99"/>
      <c r="G127" s="56"/>
      <c r="H127" s="57"/>
      <c r="I127" s="86">
        <f t="shared" si="15"/>
        <v>0</v>
      </c>
      <c r="J127" s="57"/>
      <c r="K127" s="57"/>
      <c r="L127" s="57"/>
      <c r="M127" s="57"/>
      <c r="N127" s="57"/>
      <c r="O127" s="86">
        <f t="shared" si="20"/>
        <v>0</v>
      </c>
      <c r="P127" s="58" t="str">
        <f t="shared" si="21"/>
        <v/>
      </c>
      <c r="Q127" s="59"/>
      <c r="R127" s="60"/>
      <c r="S127" s="61">
        <f t="shared" si="14"/>
        <v>0</v>
      </c>
      <c r="T127" s="2" t="str">
        <f t="shared" si="16"/>
        <v/>
      </c>
      <c r="U127" s="2" t="str">
        <f t="shared" si="17"/>
        <v>ok</v>
      </c>
      <c r="V127" s="2">
        <f t="shared" si="18"/>
        <v>0</v>
      </c>
      <c r="W127" s="2">
        <f t="shared" si="19"/>
        <v>0</v>
      </c>
    </row>
  </sheetData>
  <mergeCells count="127">
    <mergeCell ref="B125:D125"/>
    <mergeCell ref="B126:D126"/>
    <mergeCell ref="B127:D127"/>
    <mergeCell ref="A4:B4"/>
    <mergeCell ref="A5:B5"/>
    <mergeCell ref="C5:I5"/>
    <mergeCell ref="C4:L4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9:D19"/>
    <mergeCell ref="B20:D20"/>
    <mergeCell ref="B21:D21"/>
    <mergeCell ref="B22:D22"/>
    <mergeCell ref="K6:L6"/>
    <mergeCell ref="R6:S6"/>
    <mergeCell ref="A9:D10"/>
    <mergeCell ref="E15:E16"/>
    <mergeCell ref="F15:F16"/>
    <mergeCell ref="K3:L3"/>
    <mergeCell ref="R3:S3"/>
    <mergeCell ref="R4:S4"/>
    <mergeCell ref="K5:L5"/>
    <mergeCell ref="R5:S5"/>
    <mergeCell ref="E7:K7"/>
    <mergeCell ref="I2:R2"/>
    <mergeCell ref="B17:D17"/>
    <mergeCell ref="B18:D18"/>
  </mergeCells>
  <conditionalFormatting sqref="P17:P127">
    <cfRule type="cellIs" dxfId="12" priority="13" operator="equal">
      <formula>"zlý súčet"</formula>
    </cfRule>
  </conditionalFormatting>
  <conditionalFormatting sqref="Q17:Q127">
    <cfRule type="cellIs" dxfId="11" priority="12" operator="equal">
      <formula>"zlý súčet"</formula>
    </cfRule>
  </conditionalFormatting>
  <conditionalFormatting sqref="B17:D17">
    <cfRule type="expression" dxfId="10" priority="11">
      <formula>V17=1</formula>
    </cfRule>
  </conditionalFormatting>
  <conditionalFormatting sqref="B18:D28">
    <cfRule type="expression" dxfId="9" priority="10">
      <formula>V18=1</formula>
    </cfRule>
  </conditionalFormatting>
  <conditionalFormatting sqref="B29:D127">
    <cfRule type="expression" dxfId="8" priority="9">
      <formula>V29=1</formula>
    </cfRule>
  </conditionalFormatting>
  <conditionalFormatting sqref="E7">
    <cfRule type="cellIs" dxfId="7" priority="8" operator="equal">
      <formula>"v červenooznačených riadkoch sú nekorektne zadané údaje"</formula>
    </cfRule>
  </conditionalFormatting>
  <conditionalFormatting sqref="I10">
    <cfRule type="cellIs" dxfId="6" priority="7" operator="equal">
      <formula>""</formula>
    </cfRule>
    <cfRule type="expression" dxfId="5" priority="1">
      <formula>$AI$18=1</formula>
    </cfRule>
  </conditionalFormatting>
  <conditionalFormatting sqref="G10">
    <cfRule type="expression" dxfId="4" priority="6">
      <formula>$AJ$11=1</formula>
    </cfRule>
  </conditionalFormatting>
  <conditionalFormatting sqref="I2">
    <cfRule type="cellIs" dxfId="3" priority="5" operator="equal">
      <formula>"dĺžka realizácie projektu a predloženie záverečnej ŽoP maximálne do 30.06.2023"</formula>
    </cfRule>
  </conditionalFormatting>
  <conditionalFormatting sqref="H10">
    <cfRule type="cellIs" dxfId="2" priority="3" operator="equal">
      <formula>"vyberte mesiac"</formula>
    </cfRule>
    <cfRule type="cellIs" dxfId="1" priority="4" operator="equal">
      <formula>""</formula>
    </cfRule>
    <cfRule type="expression" dxfId="0" priority="2">
      <formula>$AI$18=1</formula>
    </cfRule>
  </conditionalFormatting>
  <dataValidations count="4">
    <dataValidation type="list" allowBlank="1" showInputMessage="1" showErrorMessage="1" sqref="F17:F127">
      <formula1>INDIRECT(T17)</formula1>
    </dataValidation>
    <dataValidation type="list" allowBlank="1" showInputMessage="1" showErrorMessage="1" sqref="E17:E127">
      <formula1>$X$14:$X$25</formula1>
    </dataValidation>
    <dataValidation type="list" allowBlank="1" showInputMessage="1" showErrorMessage="1" prompt="vyberte mesiac" sqref="H10">
      <formula1>$AK$9:$AK$21</formula1>
    </dataValidation>
    <dataValidation type="whole" allowBlank="1" showInputMessage="1" showErrorMessage="1" error="projekt je možné realizovať maximálne do roku 2023" prompt="zadajte rok" sqref="I10">
      <formula1>1</formula1>
      <formula2>2023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scale="80" fitToHeight="9" orientation="landscape" r:id="rId1"/>
  <headerFooter>
    <oddFooter>&amp;C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A11" sqref="A11"/>
    </sheetView>
  </sheetViews>
  <sheetFormatPr defaultRowHeight="12.75" x14ac:dyDescent="0.2"/>
  <cols>
    <col min="1" max="1" width="11.28515625" style="3" customWidth="1"/>
    <col min="2" max="13" width="10.7109375" style="3" customWidth="1"/>
    <col min="14" max="14" width="13.7109375" style="3" customWidth="1"/>
    <col min="15" max="19" width="13.28515625" style="3" customWidth="1"/>
    <col min="20" max="16384" width="9.140625" style="3"/>
  </cols>
  <sheetData>
    <row r="1" spans="1:13" x14ac:dyDescent="0.2">
      <c r="A1" s="13" t="s">
        <v>24</v>
      </c>
    </row>
    <row r="2" spans="1:13" x14ac:dyDescent="0.2">
      <c r="A2" s="30" t="s">
        <v>25</v>
      </c>
    </row>
    <row r="4" spans="1:13" ht="15" customHeight="1" x14ac:dyDescent="0.2">
      <c r="A4" s="15" t="s">
        <v>3</v>
      </c>
      <c r="B4" s="161" t="str">
        <f>IF('rok 20XY-20XZ'!C4="","",TRANSPOSE('rok 20XY-20XZ'!C4))</f>
        <v/>
      </c>
      <c r="C4" s="161"/>
      <c r="D4" s="161"/>
      <c r="E4" s="161"/>
      <c r="F4" s="161"/>
      <c r="G4" s="161"/>
      <c r="H4" s="161"/>
      <c r="I4" s="161"/>
      <c r="J4" s="161"/>
      <c r="K4" s="161"/>
    </row>
    <row r="5" spans="1:13" ht="15" customHeight="1" x14ac:dyDescent="0.2">
      <c r="A5" s="15" t="s">
        <v>4</v>
      </c>
      <c r="B5" s="162" t="str">
        <f>IF('rok 20XY-20XZ'!C5="","",TRANSPOSE('rok 20XY-20XZ'!C5))</f>
        <v/>
      </c>
      <c r="C5" s="163"/>
      <c r="D5" s="117"/>
      <c r="E5" s="117"/>
      <c r="F5" s="117"/>
      <c r="G5" s="117"/>
      <c r="H5" s="117"/>
      <c r="I5" s="117"/>
      <c r="J5" s="117"/>
      <c r="K5" s="117"/>
    </row>
    <row r="6" spans="1:13" x14ac:dyDescent="0.2">
      <c r="A6" s="14"/>
      <c r="D6" s="116"/>
      <c r="E6" s="116"/>
      <c r="F6" s="116"/>
      <c r="G6" s="116"/>
      <c r="H6" s="116"/>
      <c r="I6" s="116"/>
      <c r="J6" s="116"/>
      <c r="K6" s="116"/>
    </row>
    <row r="7" spans="1:13" ht="13.5" thickBot="1" x14ac:dyDescent="0.25"/>
    <row r="8" spans="1:13" ht="24.95" customHeight="1" thickBot="1" x14ac:dyDescent="0.25">
      <c r="A8" s="113" t="s">
        <v>26</v>
      </c>
      <c r="B8" s="158" t="s">
        <v>27</v>
      </c>
      <c r="C8" s="159"/>
      <c r="D8" s="159"/>
      <c r="E8" s="159" t="s">
        <v>28</v>
      </c>
      <c r="F8" s="159"/>
      <c r="G8" s="159"/>
      <c r="H8" s="159" t="s">
        <v>29</v>
      </c>
      <c r="I8" s="159"/>
      <c r="J8" s="159"/>
      <c r="K8" s="159" t="s">
        <v>30</v>
      </c>
      <c r="L8" s="159"/>
      <c r="M8" s="160"/>
    </row>
    <row r="9" spans="1:13" ht="24.95" customHeight="1" x14ac:dyDescent="0.2">
      <c r="A9" s="128" t="str">
        <f>IF(OR('rok 20XY-20XZ'!I10="vyberte rok",'rok 20XY-20XZ'!AI9=""),"",'rok 20XY-20XZ'!J10)</f>
        <v/>
      </c>
      <c r="B9" s="164" t="str">
        <f>IF(A9="","",TRANSPOSE('rok 20XY-20XZ'!J11))</f>
        <v/>
      </c>
      <c r="C9" s="165"/>
      <c r="D9" s="165"/>
      <c r="E9" s="166"/>
      <c r="F9" s="166"/>
      <c r="G9" s="166"/>
      <c r="H9" s="167" t="str">
        <f>IF(A9="","",B9-E9)</f>
        <v/>
      </c>
      <c r="I9" s="167"/>
      <c r="J9" s="167"/>
      <c r="K9" s="168" t="str">
        <f>IF(B9=0,0,IF(A9="","",E9/B9))</f>
        <v/>
      </c>
      <c r="L9" s="168"/>
      <c r="M9" s="169"/>
    </row>
    <row r="10" spans="1:13" ht="24.95" customHeight="1" x14ac:dyDescent="0.2">
      <c r="A10" s="128" t="str">
        <f>IF('rok 20XY-20XZ'!K10="","",'rok 20XY-20XZ'!K10)</f>
        <v/>
      </c>
      <c r="B10" s="164" t="str">
        <f>IF(A10="","",TRANSPOSE('rok 20XY-20XZ'!K11))</f>
        <v/>
      </c>
      <c r="C10" s="165"/>
      <c r="D10" s="165"/>
      <c r="E10" s="170"/>
      <c r="F10" s="170"/>
      <c r="G10" s="170"/>
      <c r="H10" s="165" t="str">
        <f>IF(A10="","",B10-E10)</f>
        <v/>
      </c>
      <c r="I10" s="165"/>
      <c r="J10" s="165"/>
      <c r="K10" s="171" t="str">
        <f>IF(B10=0,0,IF(A10="","",E10/B10))</f>
        <v/>
      </c>
      <c r="L10" s="171"/>
      <c r="M10" s="172"/>
    </row>
    <row r="11" spans="1:13" ht="24.95" customHeight="1" thickBot="1" x14ac:dyDescent="0.25">
      <c r="A11" s="128" t="str">
        <f>IF('rok 20XY-20XZ'!L10="","",'rok 20XY-20XZ'!L10)</f>
        <v/>
      </c>
      <c r="B11" s="164" t="str">
        <f>IF(A11="","",TRANSPOSE('rok 20XY-20XZ'!L11))</f>
        <v/>
      </c>
      <c r="C11" s="165"/>
      <c r="D11" s="165"/>
      <c r="E11" s="170"/>
      <c r="F11" s="170"/>
      <c r="G11" s="170"/>
      <c r="H11" s="165" t="str">
        <f>IF(A11="","",B11-E11)</f>
        <v/>
      </c>
      <c r="I11" s="165"/>
      <c r="J11" s="165"/>
      <c r="K11" s="171" t="str">
        <f>IF(B11=0,0,IF(A11="","",E11/B11))</f>
        <v/>
      </c>
      <c r="L11" s="171"/>
      <c r="M11" s="172"/>
    </row>
    <row r="12" spans="1:13" ht="24.95" hidden="1" customHeight="1" x14ac:dyDescent="0.2">
      <c r="A12" s="114"/>
      <c r="B12" s="173"/>
      <c r="C12" s="174"/>
      <c r="D12" s="174"/>
      <c r="E12" s="170"/>
      <c r="F12" s="170"/>
      <c r="G12" s="170"/>
      <c r="H12" s="174">
        <f t="shared" ref="H12:H13" si="0">B12-E12</f>
        <v>0</v>
      </c>
      <c r="I12" s="174"/>
      <c r="J12" s="174"/>
      <c r="K12" s="175">
        <f t="shared" ref="K12:K14" si="1">IF(B12=0,0,E12/B12)</f>
        <v>0</v>
      </c>
      <c r="L12" s="175"/>
      <c r="M12" s="176"/>
    </row>
    <row r="13" spans="1:13" ht="24.95" hidden="1" customHeight="1" thickBot="1" x14ac:dyDescent="0.25">
      <c r="A13" s="114"/>
      <c r="B13" s="173"/>
      <c r="C13" s="174"/>
      <c r="D13" s="174"/>
      <c r="E13" s="170"/>
      <c r="F13" s="170"/>
      <c r="G13" s="170"/>
      <c r="H13" s="174">
        <f t="shared" si="0"/>
        <v>0</v>
      </c>
      <c r="I13" s="174"/>
      <c r="J13" s="174"/>
      <c r="K13" s="175">
        <f t="shared" si="1"/>
        <v>0</v>
      </c>
      <c r="L13" s="175"/>
      <c r="M13" s="176"/>
    </row>
    <row r="14" spans="1:13" ht="24.95" customHeight="1" thickBot="1" x14ac:dyDescent="0.25">
      <c r="A14" s="113" t="s">
        <v>18</v>
      </c>
      <c r="B14" s="177">
        <f>SUM(B9:D13)</f>
        <v>0</v>
      </c>
      <c r="C14" s="178"/>
      <c r="D14" s="178"/>
      <c r="E14" s="178">
        <f>SUM(E9:G13)</f>
        <v>0</v>
      </c>
      <c r="F14" s="178"/>
      <c r="G14" s="178"/>
      <c r="H14" s="178">
        <f>SUM(H9:J13)</f>
        <v>0</v>
      </c>
      <c r="I14" s="178"/>
      <c r="J14" s="178"/>
      <c r="K14" s="179">
        <f t="shared" si="1"/>
        <v>0</v>
      </c>
      <c r="L14" s="179"/>
      <c r="M14" s="180"/>
    </row>
    <row r="18" spans="1:6" x14ac:dyDescent="0.2">
      <c r="A18" s="14"/>
      <c r="E18" s="115"/>
      <c r="F18" s="14"/>
    </row>
    <row r="19" spans="1:6" x14ac:dyDescent="0.2">
      <c r="A19" s="14"/>
      <c r="E19" s="115"/>
      <c r="F19" s="14"/>
    </row>
    <row r="20" spans="1:6" x14ac:dyDescent="0.2">
      <c r="A20" s="14"/>
      <c r="E20" s="115"/>
      <c r="F20" s="14"/>
    </row>
    <row r="21" spans="1:6" x14ac:dyDescent="0.2">
      <c r="A21" s="14"/>
      <c r="E21" s="115"/>
      <c r="F21" s="14"/>
    </row>
  </sheetData>
  <mergeCells count="30">
    <mergeCell ref="B13:D13"/>
    <mergeCell ref="E13:G13"/>
    <mergeCell ref="H13:J13"/>
    <mergeCell ref="K13:M13"/>
    <mergeCell ref="B14:D14"/>
    <mergeCell ref="E14:G14"/>
    <mergeCell ref="H14:J14"/>
    <mergeCell ref="K14:M14"/>
    <mergeCell ref="B11:D11"/>
    <mergeCell ref="E11:G11"/>
    <mergeCell ref="H11:J11"/>
    <mergeCell ref="K11:M11"/>
    <mergeCell ref="B12:D12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8:D8"/>
    <mergeCell ref="E8:G8"/>
    <mergeCell ref="H8:J8"/>
    <mergeCell ref="K8:M8"/>
    <mergeCell ref="B4:K4"/>
    <mergeCell ref="B5:C5"/>
  </mergeCells>
  <dataValidations count="1">
    <dataValidation allowBlank="1" showInputMessage="1" showErrorMessage="1" prompt="Vypĺňa sa na hárku rok 20XY-20XZ" sqref="B4:B5 D6:K6"/>
  </dataValidations>
  <printOptions horizontalCentered="1"/>
  <pageMargins left="0.19685039370078741" right="0.19685039370078741" top="0.74803149606299213" bottom="0.74803149606299213" header="0.31496062992125984" footer="0.31496062992125984"/>
  <pageSetup scale="96" orientation="landscape" r:id="rId1"/>
  <headerFooter>
    <oddFooter>&amp;C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selection activeCell="A11" sqref="A11"/>
    </sheetView>
  </sheetViews>
  <sheetFormatPr defaultRowHeight="12" x14ac:dyDescent="0.2"/>
  <cols>
    <col min="1" max="1" width="10.140625" style="62" customWidth="1"/>
    <col min="2" max="13" width="10.7109375" style="62" customWidth="1"/>
    <col min="14" max="14" width="15.140625" style="62" customWidth="1"/>
    <col min="15" max="16384" width="9.140625" style="62"/>
  </cols>
  <sheetData>
    <row r="1" spans="1:14" ht="12.75" x14ac:dyDescent="0.2">
      <c r="A1" s="13" t="s">
        <v>31</v>
      </c>
    </row>
    <row r="2" spans="1:14" ht="12.75" x14ac:dyDescent="0.2">
      <c r="A2" s="13" t="s">
        <v>32</v>
      </c>
    </row>
    <row r="4" spans="1:14" ht="15" customHeight="1" x14ac:dyDescent="0.2">
      <c r="A4" s="63" t="s">
        <v>3</v>
      </c>
      <c r="B4" s="187" t="str">
        <f>IF('rok 20XY-20XZ'!C4="","",TRANSPOSE('rok 20XY-20XZ'!C4))</f>
        <v/>
      </c>
      <c r="C4" s="188"/>
      <c r="D4" s="188"/>
      <c r="E4" s="188"/>
      <c r="F4" s="188"/>
      <c r="G4" s="188"/>
      <c r="H4" s="188"/>
      <c r="I4" s="189"/>
    </row>
    <row r="5" spans="1:14" ht="15" customHeight="1" x14ac:dyDescent="0.2">
      <c r="A5" s="63" t="s">
        <v>4</v>
      </c>
      <c r="B5" s="190" t="str">
        <f>IF('rok 20XY-20XZ'!C5="","",TRANSPOSE('rok 20XY-20XZ'!C5))</f>
        <v/>
      </c>
      <c r="C5" s="191"/>
      <c r="D5" s="118"/>
      <c r="E5" s="118"/>
      <c r="F5" s="118"/>
      <c r="G5" s="118"/>
      <c r="H5" s="118"/>
      <c r="I5" s="118"/>
    </row>
    <row r="6" spans="1:14" ht="15" customHeight="1" x14ac:dyDescent="0.2">
      <c r="A6" s="112"/>
      <c r="C6" s="111"/>
      <c r="D6" s="111"/>
      <c r="E6" s="111"/>
      <c r="F6" s="111"/>
      <c r="G6" s="111"/>
      <c r="H6" s="111"/>
      <c r="I6" s="111"/>
    </row>
    <row r="7" spans="1:14" ht="12.75" thickBot="1" x14ac:dyDescent="0.25"/>
    <row r="8" spans="1:14" ht="24.95" customHeight="1" x14ac:dyDescent="0.2">
      <c r="A8" s="181" t="s">
        <v>26</v>
      </c>
      <c r="B8" s="183" t="s">
        <v>33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 t="s">
        <v>34</v>
      </c>
    </row>
    <row r="9" spans="1:14" ht="24.95" customHeight="1" thickBot="1" x14ac:dyDescent="0.25">
      <c r="A9" s="182"/>
      <c r="B9" s="100" t="s">
        <v>35</v>
      </c>
      <c r="C9" s="101" t="s">
        <v>36</v>
      </c>
      <c r="D9" s="101" t="s">
        <v>37</v>
      </c>
      <c r="E9" s="101" t="s">
        <v>38</v>
      </c>
      <c r="F9" s="101" t="s">
        <v>39</v>
      </c>
      <c r="G9" s="101" t="s">
        <v>40</v>
      </c>
      <c r="H9" s="101" t="s">
        <v>41</v>
      </c>
      <c r="I9" s="101" t="s">
        <v>42</v>
      </c>
      <c r="J9" s="101" t="s">
        <v>43</v>
      </c>
      <c r="K9" s="101" t="s">
        <v>44</v>
      </c>
      <c r="L9" s="101" t="s">
        <v>45</v>
      </c>
      <c r="M9" s="101" t="s">
        <v>46</v>
      </c>
      <c r="N9" s="186"/>
    </row>
    <row r="10" spans="1:14" ht="24.95" customHeight="1" x14ac:dyDescent="0.2">
      <c r="A10" s="129" t="str">
        <f>IF(OR('rok 20XY-20XZ'!I10="vyberte rok",'rok 20XY-20XZ'!AI9=""),"",'rok 20XY-20XZ'!J10)</f>
        <v/>
      </c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>
        <f>SUM(B10:M10)</f>
        <v>0</v>
      </c>
    </row>
    <row r="11" spans="1:14" ht="24.95" customHeight="1" x14ac:dyDescent="0.2">
      <c r="A11" s="129" t="str">
        <f>IF('rok 20XY-20XZ'!K10="","",IF(A10=2023,"",'rok 20XY-20XZ'!K10))</f>
        <v/>
      </c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>
        <f>SUM(B11:M11)</f>
        <v>0</v>
      </c>
    </row>
    <row r="12" spans="1:14" ht="24.95" customHeight="1" x14ac:dyDescent="0.2">
      <c r="A12" s="129" t="str">
        <f>IF('rok 20XY-20XZ'!I10="","",IF(OR(A11=2023,A11=""),"",Harmonogram!A11+1))</f>
        <v/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105">
        <f t="shared" ref="N12:N15" si="0">SUM(B12:M12)</f>
        <v>0</v>
      </c>
    </row>
    <row r="13" spans="1:14" ht="24.95" customHeight="1" x14ac:dyDescent="0.2">
      <c r="A13" s="106" t="str">
        <f>IF('rok 20XY-20XZ'!I10="","",IF(OR(A12=2023,A12=""),"",Harmonogram!A12+1))</f>
        <v/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05">
        <f t="shared" si="0"/>
        <v>0</v>
      </c>
    </row>
    <row r="14" spans="1:14" ht="24.95" customHeight="1" x14ac:dyDescent="0.2">
      <c r="A14" s="106" t="str">
        <f>IF('rok 20XY-20XZ'!I10="","",IF(OR(A13=2023,A13=""),"",Harmonogram!A13+1))</f>
        <v/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105">
        <f t="shared" si="0"/>
        <v>0</v>
      </c>
    </row>
    <row r="15" spans="1:14" ht="24.95" customHeight="1" thickBot="1" x14ac:dyDescent="0.25">
      <c r="A15" s="107" t="s">
        <v>18</v>
      </c>
      <c r="B15" s="108">
        <f t="shared" ref="B15:M15" si="1">SUM(B10:B14)</f>
        <v>0</v>
      </c>
      <c r="C15" s="109">
        <f t="shared" si="1"/>
        <v>0</v>
      </c>
      <c r="D15" s="109">
        <f t="shared" si="1"/>
        <v>0</v>
      </c>
      <c r="E15" s="109">
        <f t="shared" si="1"/>
        <v>0</v>
      </c>
      <c r="F15" s="109">
        <f t="shared" si="1"/>
        <v>0</v>
      </c>
      <c r="G15" s="109">
        <f t="shared" si="1"/>
        <v>0</v>
      </c>
      <c r="H15" s="109">
        <f t="shared" si="1"/>
        <v>0</v>
      </c>
      <c r="I15" s="109">
        <f t="shared" si="1"/>
        <v>0</v>
      </c>
      <c r="J15" s="109">
        <f t="shared" si="1"/>
        <v>0</v>
      </c>
      <c r="K15" s="109">
        <f t="shared" si="1"/>
        <v>0</v>
      </c>
      <c r="L15" s="109">
        <f t="shared" si="1"/>
        <v>0</v>
      </c>
      <c r="M15" s="109">
        <f t="shared" si="1"/>
        <v>0</v>
      </c>
      <c r="N15" s="110">
        <f t="shared" si="0"/>
        <v>0</v>
      </c>
    </row>
    <row r="21" spans="2:2" x14ac:dyDescent="0.2">
      <c r="B21" s="137"/>
    </row>
    <row r="22" spans="2:2" x14ac:dyDescent="0.2">
      <c r="B22" s="136"/>
    </row>
    <row r="23" spans="2:2" x14ac:dyDescent="0.2">
      <c r="B23" s="136"/>
    </row>
    <row r="24" spans="2:2" x14ac:dyDescent="0.2">
      <c r="B24" s="136"/>
    </row>
    <row r="25" spans="2:2" x14ac:dyDescent="0.2">
      <c r="B25" s="136"/>
    </row>
  </sheetData>
  <mergeCells count="5">
    <mergeCell ref="A8:A9"/>
    <mergeCell ref="B8:M8"/>
    <mergeCell ref="N8:N9"/>
    <mergeCell ref="B4:I4"/>
    <mergeCell ref="B5:C5"/>
  </mergeCells>
  <dataValidations count="1">
    <dataValidation allowBlank="1" showInputMessage="1" showErrorMessage="1" prompt="Vypĺňa sa na hárku rok 20XY-20XZ" sqref="B4:B5 C6:I6 D5:I5"/>
  </dataValidations>
  <printOptions horizontalCentered="1"/>
  <pageMargins left="0.19685039370078741" right="0.19685039370078741" top="0.74803149606299213" bottom="0.74803149606299213" header="0.31496062992125984" footer="0.31496062992125984"/>
  <pageSetup scale="87" orientation="landscape" r:id="rId1"/>
  <headerFooter>
    <oddFooter>&amp;C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rok 20XY-20XZ</vt:lpstr>
      <vt:lpstr>Intenzita pomoci</vt:lpstr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Kužma Emil</cp:lastModifiedBy>
  <cp:lastPrinted>2018-10-11T06:17:35Z</cp:lastPrinted>
  <dcterms:created xsi:type="dcterms:W3CDTF">2017-12-08T07:15:14Z</dcterms:created>
  <dcterms:modified xsi:type="dcterms:W3CDTF">2019-01-16T14:28:56Z</dcterms:modified>
</cp:coreProperties>
</file>